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05" yWindow="-15" windowWidth="12510" windowHeight="11790" tabRatio="926"/>
  </bookViews>
  <sheets>
    <sheet name="別表一覧" sheetId="22" r:id="rId1"/>
    <sheet name="別表1" sheetId="21" r:id="rId2"/>
    <sheet name="別表2" sheetId="3" r:id="rId3"/>
    <sheet name="別表3" sheetId="19" r:id="rId4"/>
    <sheet name="別表4" sheetId="14" r:id="rId5"/>
    <sheet name="別表5" sheetId="15" r:id="rId6"/>
    <sheet name="（参考表）" sheetId="23" r:id="rId7"/>
  </sheets>
  <definedNames>
    <definedName name="_xlnm.Print_Area" localSheetId="6">'（参考表）'!$A$1:$AM$70</definedName>
    <definedName name="_xlnm.Print_Area" localSheetId="1">別表1!$A$1:$O$33</definedName>
    <definedName name="_xlnm.Print_Area" localSheetId="2">別表2!$A$1:$N$41</definedName>
    <definedName name="_xlnm.Print_Area" localSheetId="3">別表3!$A$1:$Q$21</definedName>
    <definedName name="_xlnm.Print_Area" localSheetId="4">別表4!$A$1:$S$20</definedName>
    <definedName name="_xlnm.Print_Area" localSheetId="5">別表5!$A$1:$L$18</definedName>
    <definedName name="_xlnm.Print_Area" localSheetId="0">別表一覧!$A$1:$K$40</definedName>
  </definedNames>
  <calcPr calcId="145621"/>
</workbook>
</file>

<file path=xl/calcChain.xml><?xml version="1.0" encoding="utf-8"?>
<calcChain xmlns="http://schemas.openxmlformats.org/spreadsheetml/2006/main">
  <c r="AL68" i="23" l="1"/>
  <c r="AJ68" i="23"/>
  <c r="AL67" i="23"/>
  <c r="AJ67" i="23"/>
  <c r="AL66" i="23"/>
  <c r="AJ66" i="23"/>
  <c r="AL65" i="23"/>
  <c r="AJ65" i="23"/>
  <c r="AL64" i="23"/>
  <c r="AJ64" i="23"/>
  <c r="AL63" i="23"/>
  <c r="AJ63" i="23"/>
  <c r="AL62" i="23"/>
  <c r="AJ62" i="23"/>
  <c r="AL61" i="23"/>
  <c r="AJ61" i="23"/>
  <c r="AL27" i="23" l="1"/>
  <c r="AJ27" i="23"/>
  <c r="AL26" i="23"/>
  <c r="AJ26" i="23"/>
  <c r="AL25" i="23"/>
  <c r="AJ25" i="23"/>
  <c r="AL24" i="23"/>
  <c r="AJ24" i="23"/>
  <c r="AL23" i="23"/>
  <c r="AJ23" i="23"/>
  <c r="AL22" i="23"/>
  <c r="AJ22" i="23"/>
  <c r="AL21" i="23"/>
  <c r="AJ21" i="23"/>
  <c r="AL20" i="23"/>
  <c r="AJ20" i="23"/>
  <c r="AL19" i="23"/>
  <c r="AJ19" i="23"/>
  <c r="AL18" i="23"/>
  <c r="AJ18" i="23"/>
  <c r="AL17" i="23"/>
  <c r="AJ17" i="23"/>
  <c r="AL16" i="23"/>
  <c r="AJ16" i="23"/>
  <c r="AL15" i="23"/>
  <c r="AJ15" i="23"/>
  <c r="AL14" i="23"/>
  <c r="AJ14" i="23"/>
  <c r="J28" i="21" l="1"/>
  <c r="J26" i="21"/>
  <c r="J24" i="21"/>
  <c r="J22" i="21"/>
  <c r="J20" i="21"/>
  <c r="J18" i="21"/>
  <c r="J16" i="21"/>
  <c r="J14" i="21"/>
  <c r="J12" i="21"/>
  <c r="J10" i="21"/>
  <c r="J8" i="21"/>
  <c r="AD36" i="23" l="1"/>
  <c r="AL44" i="23" l="1"/>
  <c r="AJ44" i="23"/>
  <c r="AL60" i="23" l="1"/>
  <c r="AL59" i="23"/>
  <c r="AL58" i="23"/>
  <c r="AL57" i="23"/>
  <c r="AL56" i="23"/>
  <c r="AL55" i="23"/>
  <c r="AL54" i="23"/>
  <c r="AL53" i="23"/>
  <c r="AL52" i="23"/>
  <c r="AL51" i="23"/>
  <c r="AL50" i="23"/>
  <c r="AJ60" i="23"/>
  <c r="AJ59" i="23"/>
  <c r="AJ58" i="23"/>
  <c r="AJ57" i="23"/>
  <c r="AJ56" i="23"/>
  <c r="AJ55" i="23"/>
  <c r="AJ54" i="23"/>
  <c r="AJ53" i="23"/>
  <c r="AJ52" i="23"/>
  <c r="AJ51" i="23"/>
  <c r="AJ50" i="23"/>
  <c r="AL48" i="23"/>
  <c r="AL47" i="23"/>
  <c r="AL46" i="23"/>
  <c r="AL45" i="23"/>
  <c r="AL43" i="23"/>
  <c r="AL42" i="23"/>
  <c r="AL41" i="23"/>
  <c r="AL38" i="23"/>
  <c r="AL37" i="23"/>
  <c r="AJ49" i="23"/>
  <c r="AJ48" i="23"/>
  <c r="AJ47" i="23"/>
  <c r="AJ46" i="23"/>
  <c r="AJ45" i="23"/>
  <c r="AJ43" i="23"/>
  <c r="AJ42" i="23"/>
  <c r="AJ41" i="23"/>
  <c r="AJ38" i="23"/>
  <c r="AJ37" i="23"/>
  <c r="X36" i="23" l="1"/>
  <c r="AJ36" i="23" s="1"/>
  <c r="R36" i="23"/>
  <c r="L36" i="23"/>
  <c r="F36" i="23"/>
  <c r="J36" i="23"/>
  <c r="P36" i="23"/>
  <c r="V36" i="23"/>
  <c r="AB36" i="23"/>
  <c r="AH36" i="23" l="1"/>
  <c r="AL36" i="23" s="1"/>
  <c r="AH14" i="23" l="1"/>
  <c r="AD14" i="23"/>
  <c r="N9" i="23"/>
  <c r="Z9" i="23" s="1"/>
  <c r="P6" i="19" l="1"/>
  <c r="N6" i="19"/>
  <c r="L6" i="19"/>
  <c r="J6" i="19"/>
  <c r="H6" i="19"/>
  <c r="F6" i="19"/>
  <c r="D6" i="19"/>
  <c r="C6" i="19"/>
  <c r="C8" i="21" l="1"/>
  <c r="D9" i="21" s="1"/>
  <c r="D6" i="21"/>
  <c r="L5" i="3" l="1"/>
  <c r="L7" i="15" l="1"/>
  <c r="K5" i="3" l="1"/>
  <c r="G5" i="3"/>
  <c r="C28" i="21" l="1"/>
  <c r="C26" i="21"/>
  <c r="C24" i="21"/>
  <c r="C22" i="21"/>
  <c r="F23" i="21" s="1"/>
  <c r="C20" i="21"/>
  <c r="C18" i="21"/>
  <c r="C16" i="21"/>
  <c r="C14" i="21"/>
  <c r="C12" i="21"/>
  <c r="C10" i="21"/>
  <c r="F11" i="21" s="1"/>
  <c r="F6" i="14"/>
  <c r="C6" i="14" l="1"/>
  <c r="M10" i="3" l="1"/>
  <c r="H5" i="3"/>
  <c r="E6" i="21" l="1"/>
  <c r="H6" i="14"/>
  <c r="P6" i="14" l="1"/>
  <c r="L6" i="14"/>
  <c r="D6" i="14"/>
  <c r="R6" i="14"/>
  <c r="S16" i="14" s="1"/>
  <c r="N6" i="14"/>
  <c r="O16" i="14" s="1"/>
  <c r="J6" i="14"/>
  <c r="K16" i="14" s="1"/>
  <c r="G16" i="14"/>
  <c r="M14" i="14" l="1"/>
  <c r="M10" i="14"/>
  <c r="M6" i="14"/>
  <c r="M16" i="14"/>
  <c r="M8" i="14"/>
  <c r="M17" i="14"/>
  <c r="M13" i="14"/>
  <c r="M9" i="14"/>
  <c r="M12" i="14"/>
  <c r="M15" i="14"/>
  <c r="M11" i="14"/>
  <c r="M7" i="14"/>
  <c r="Q14" i="14"/>
  <c r="Q10" i="14"/>
  <c r="Q6" i="14"/>
  <c r="Q16" i="14"/>
  <c r="Q8" i="14"/>
  <c r="Q15" i="14"/>
  <c r="Q11" i="14"/>
  <c r="Q17" i="14"/>
  <c r="Q13" i="14"/>
  <c r="Q9" i="14"/>
  <c r="Q12" i="14"/>
  <c r="Q7" i="14"/>
  <c r="E14" i="14"/>
  <c r="E10" i="14"/>
  <c r="E6" i="14"/>
  <c r="E16" i="14"/>
  <c r="E8" i="14"/>
  <c r="E11" i="14"/>
  <c r="E17" i="14"/>
  <c r="E13" i="14"/>
  <c r="E9" i="14"/>
  <c r="E12" i="14"/>
  <c r="E15" i="14"/>
  <c r="E7" i="14"/>
  <c r="I14" i="14"/>
  <c r="I10" i="14"/>
  <c r="I6" i="14"/>
  <c r="I12" i="14"/>
  <c r="I15" i="14"/>
  <c r="I7" i="14"/>
  <c r="I17" i="14"/>
  <c r="I13" i="14"/>
  <c r="I9" i="14"/>
  <c r="I16" i="14"/>
  <c r="I8" i="14"/>
  <c r="I11" i="14"/>
  <c r="G9" i="14"/>
  <c r="K9" i="14"/>
  <c r="S9" i="14"/>
  <c r="G13" i="14"/>
  <c r="O13" i="14"/>
  <c r="G17" i="14"/>
  <c r="K17" i="14"/>
  <c r="S17" i="14"/>
  <c r="G6" i="14"/>
  <c r="O6" i="14"/>
  <c r="S6" i="14"/>
  <c r="G10" i="14"/>
  <c r="O10" i="14"/>
  <c r="K14" i="14"/>
  <c r="G7" i="14"/>
  <c r="K7" i="14"/>
  <c r="O7" i="14"/>
  <c r="S7" i="14"/>
  <c r="G11" i="14"/>
  <c r="K11" i="14"/>
  <c r="O11" i="14"/>
  <c r="S11" i="14"/>
  <c r="G15" i="14"/>
  <c r="K15" i="14"/>
  <c r="O15" i="14"/>
  <c r="S15" i="14"/>
  <c r="O9" i="14"/>
  <c r="K13" i="14"/>
  <c r="S13" i="14"/>
  <c r="O17" i="14"/>
  <c r="K6" i="14"/>
  <c r="K10" i="14"/>
  <c r="S10" i="14"/>
  <c r="G14" i="14"/>
  <c r="O14" i="14"/>
  <c r="S14" i="14"/>
  <c r="G8" i="14"/>
  <c r="K8" i="14"/>
  <c r="O8" i="14"/>
  <c r="S8" i="14"/>
  <c r="G12" i="14"/>
  <c r="K12" i="14"/>
  <c r="O12" i="14"/>
  <c r="S12" i="14"/>
  <c r="D17" i="21" l="1"/>
  <c r="M6" i="21"/>
  <c r="I6" i="21"/>
  <c r="L21" i="21" l="1"/>
  <c r="J6" i="21"/>
  <c r="N25" i="21"/>
  <c r="F25" i="21"/>
  <c r="O25" i="21"/>
  <c r="K25" i="21"/>
  <c r="G25" i="21"/>
  <c r="H25" i="21"/>
  <c r="M25" i="21"/>
  <c r="L6" i="21"/>
  <c r="O17" i="21"/>
  <c r="G17" i="21"/>
  <c r="K17" i="21"/>
  <c r="H17" i="21"/>
  <c r="L17" i="21"/>
  <c r="N21" i="21"/>
  <c r="F21" i="21"/>
  <c r="O21" i="21"/>
  <c r="K21" i="21"/>
  <c r="G21" i="21"/>
  <c r="H21" i="21"/>
  <c r="M21" i="21"/>
  <c r="E25" i="21"/>
  <c r="I25" i="21"/>
  <c r="H6" i="21"/>
  <c r="E17" i="21"/>
  <c r="I17" i="21"/>
  <c r="M17" i="21"/>
  <c r="E21" i="21"/>
  <c r="I21" i="21"/>
  <c r="J25" i="21"/>
  <c r="F6" i="21"/>
  <c r="N6" i="21"/>
  <c r="F17" i="21"/>
  <c r="J17" i="21"/>
  <c r="N17" i="21"/>
  <c r="J21" i="21"/>
  <c r="L25" i="21"/>
  <c r="E29" i="21"/>
  <c r="D15" i="21"/>
  <c r="D19" i="21"/>
  <c r="G6" i="21"/>
  <c r="K6" i="21"/>
  <c r="O6" i="21"/>
  <c r="D21" i="21"/>
  <c r="D25" i="21"/>
  <c r="K27" i="21"/>
  <c r="C6" i="21" l="1"/>
  <c r="C15" i="21" s="1"/>
  <c r="H13" i="21"/>
  <c r="D13" i="21"/>
  <c r="L13" i="21"/>
  <c r="O11" i="21"/>
  <c r="D11" i="21"/>
  <c r="J9" i="21"/>
  <c r="N13" i="21"/>
  <c r="J11" i="21"/>
  <c r="I9" i="21"/>
  <c r="M9" i="21"/>
  <c r="E9" i="21"/>
  <c r="H9" i="21"/>
  <c r="F9" i="21"/>
  <c r="N9" i="21"/>
  <c r="L9" i="21"/>
  <c r="E13" i="21"/>
  <c r="J13" i="21"/>
  <c r="F13" i="21"/>
  <c r="F29" i="21"/>
  <c r="M29" i="21"/>
  <c r="D29" i="21"/>
  <c r="H29" i="21"/>
  <c r="J29" i="21"/>
  <c r="F27" i="21"/>
  <c r="O27" i="21"/>
  <c r="N19" i="21"/>
  <c r="H15" i="21"/>
  <c r="G15" i="21"/>
  <c r="O15" i="21"/>
  <c r="K15" i="21"/>
  <c r="N15" i="21"/>
  <c r="F15" i="21"/>
  <c r="L23" i="21"/>
  <c r="H23" i="21"/>
  <c r="D23" i="21"/>
  <c r="I23" i="21"/>
  <c r="M23" i="21"/>
  <c r="E23" i="21"/>
  <c r="O23" i="21"/>
  <c r="N23" i="21"/>
  <c r="L19" i="21"/>
  <c r="M19" i="21"/>
  <c r="E19" i="21"/>
  <c r="I19" i="21"/>
  <c r="K23" i="21"/>
  <c r="J19" i="21"/>
  <c r="M11" i="21"/>
  <c r="I11" i="21"/>
  <c r="E11" i="21"/>
  <c r="J23" i="21"/>
  <c r="L11" i="21"/>
  <c r="O19" i="21"/>
  <c r="K11" i="21"/>
  <c r="L27" i="21"/>
  <c r="H27" i="21"/>
  <c r="D27" i="21"/>
  <c r="M27" i="21"/>
  <c r="I27" i="21"/>
  <c r="E27" i="21"/>
  <c r="K29" i="21"/>
  <c r="O29" i="21"/>
  <c r="G29" i="21"/>
  <c r="G23" i="21"/>
  <c r="F19" i="21"/>
  <c r="N11" i="21"/>
  <c r="G27" i="21"/>
  <c r="N27" i="21"/>
  <c r="H11" i="21"/>
  <c r="N29" i="21"/>
  <c r="K19" i="21"/>
  <c r="O13" i="21"/>
  <c r="K13" i="21"/>
  <c r="G13" i="21"/>
  <c r="G11" i="21"/>
  <c r="M15" i="21"/>
  <c r="E15" i="21"/>
  <c r="I15" i="21"/>
  <c r="J15" i="21"/>
  <c r="L29" i="21"/>
  <c r="K9" i="21"/>
  <c r="G9" i="21"/>
  <c r="O9" i="21"/>
  <c r="J27" i="21"/>
  <c r="H19" i="21"/>
  <c r="L15" i="21"/>
  <c r="I13" i="21"/>
  <c r="I29" i="21"/>
  <c r="G19" i="21"/>
  <c r="M13" i="21"/>
  <c r="N7" i="21" l="1"/>
  <c r="C27" i="21"/>
  <c r="L7" i="21"/>
  <c r="H7" i="21"/>
  <c r="J7" i="21"/>
  <c r="C13" i="21"/>
  <c r="D7" i="21"/>
  <c r="C23" i="21"/>
  <c r="G7" i="21"/>
  <c r="C9" i="21"/>
  <c r="F7" i="21"/>
  <c r="M7" i="21"/>
  <c r="I7" i="21"/>
  <c r="E7" i="21"/>
  <c r="C25" i="21"/>
  <c r="C17" i="21"/>
  <c r="C21" i="21"/>
  <c r="C29" i="21"/>
  <c r="K7" i="21"/>
  <c r="C11" i="21"/>
  <c r="C19" i="21"/>
  <c r="O7" i="21"/>
  <c r="L8" i="15" l="1"/>
  <c r="L9" i="15"/>
  <c r="L10" i="15"/>
  <c r="L11" i="15"/>
  <c r="K7" i="15"/>
  <c r="K8" i="15"/>
  <c r="K9" i="15"/>
  <c r="K10" i="15"/>
  <c r="K11" i="15"/>
  <c r="I18" i="19" l="1"/>
  <c r="I17" i="19"/>
  <c r="I16" i="19"/>
  <c r="I15" i="19"/>
  <c r="I14" i="19"/>
  <c r="I13" i="19"/>
  <c r="I12" i="19"/>
  <c r="I11" i="19"/>
  <c r="I10" i="19"/>
  <c r="I9" i="19"/>
  <c r="I8" i="19"/>
  <c r="I7" i="19"/>
  <c r="I6" i="19"/>
  <c r="E6" i="19" l="1"/>
  <c r="G6" i="19"/>
  <c r="E18" i="19"/>
  <c r="E17" i="19"/>
  <c r="E16" i="19"/>
  <c r="E15" i="19"/>
  <c r="E14" i="19"/>
  <c r="E13" i="19"/>
  <c r="E12" i="19"/>
  <c r="E11" i="19"/>
  <c r="E10" i="19"/>
  <c r="E9" i="19"/>
  <c r="E8" i="19"/>
  <c r="E7" i="19"/>
  <c r="Q18" i="19" l="1"/>
  <c r="O18" i="19"/>
  <c r="M18" i="19"/>
  <c r="K18" i="19"/>
  <c r="G18" i="19"/>
  <c r="Q17" i="19"/>
  <c r="O17" i="19"/>
  <c r="M17" i="19"/>
  <c r="K17" i="19"/>
  <c r="G17" i="19"/>
  <c r="Q16" i="19"/>
  <c r="O16" i="19"/>
  <c r="M16" i="19"/>
  <c r="K16" i="19"/>
  <c r="G16" i="19"/>
  <c r="Q15" i="19"/>
  <c r="O15" i="19"/>
  <c r="M15" i="19"/>
  <c r="K15" i="19"/>
  <c r="G15" i="19"/>
  <c r="Q14" i="19"/>
  <c r="O14" i="19"/>
  <c r="M14" i="19"/>
  <c r="K14" i="19"/>
  <c r="G14" i="19"/>
  <c r="Q13" i="19"/>
  <c r="O13" i="19"/>
  <c r="M13" i="19"/>
  <c r="K13" i="19"/>
  <c r="G13" i="19"/>
  <c r="Q12" i="19"/>
  <c r="O12" i="19"/>
  <c r="M12" i="19"/>
  <c r="K12" i="19"/>
  <c r="G12" i="19"/>
  <c r="Q11" i="19"/>
  <c r="O11" i="19"/>
  <c r="M11" i="19"/>
  <c r="K11" i="19"/>
  <c r="G11" i="19"/>
  <c r="Q10" i="19"/>
  <c r="O10" i="19"/>
  <c r="M10" i="19"/>
  <c r="K10" i="19"/>
  <c r="G10" i="19"/>
  <c r="Q9" i="19"/>
  <c r="O9" i="19"/>
  <c r="M9" i="19"/>
  <c r="K9" i="19"/>
  <c r="G9" i="19"/>
  <c r="Q8" i="19"/>
  <c r="O8" i="19"/>
  <c r="M8" i="19"/>
  <c r="K8" i="19"/>
  <c r="G8" i="19"/>
  <c r="Q7" i="19"/>
  <c r="O7" i="19"/>
  <c r="M7" i="19"/>
  <c r="K7" i="19"/>
  <c r="G7" i="19"/>
  <c r="Q6" i="19"/>
  <c r="O6" i="19"/>
  <c r="M6" i="19"/>
  <c r="K6" i="19"/>
  <c r="I11" i="15" l="1"/>
  <c r="E11" i="15"/>
  <c r="I10" i="15"/>
  <c r="E10" i="15"/>
  <c r="I9" i="15"/>
  <c r="E9" i="15"/>
  <c r="I8" i="15"/>
  <c r="E8" i="15"/>
  <c r="I7" i="15"/>
  <c r="E7" i="15"/>
  <c r="H6" i="15"/>
  <c r="G6" i="15"/>
  <c r="J10" i="15" s="1"/>
  <c r="D6" i="15"/>
  <c r="C6" i="15"/>
  <c r="L6" i="15" l="1"/>
  <c r="F11" i="15"/>
  <c r="K6" i="15"/>
  <c r="I6" i="15"/>
  <c r="E6" i="15"/>
  <c r="J7" i="15"/>
  <c r="F8" i="15"/>
  <c r="J9" i="15"/>
  <c r="F10" i="15"/>
  <c r="J11" i="15"/>
  <c r="F6" i="15"/>
  <c r="J6" i="15"/>
  <c r="F7" i="15"/>
  <c r="J8" i="15"/>
  <c r="F9" i="15"/>
  <c r="M35" i="3" l="1"/>
  <c r="I35" i="3"/>
  <c r="M34" i="3"/>
  <c r="I34" i="3"/>
  <c r="M33" i="3"/>
  <c r="I33" i="3"/>
  <c r="M32" i="3"/>
  <c r="I32" i="3"/>
  <c r="M31" i="3"/>
  <c r="I31" i="3"/>
  <c r="M30" i="3"/>
  <c r="I30" i="3"/>
  <c r="M29" i="3"/>
  <c r="I29" i="3"/>
  <c r="M28" i="3"/>
  <c r="I28" i="3"/>
  <c r="M27" i="3"/>
  <c r="I27" i="3"/>
  <c r="M26" i="3"/>
  <c r="I26" i="3"/>
  <c r="M25" i="3"/>
  <c r="I25" i="3"/>
  <c r="M24" i="3"/>
  <c r="I24" i="3"/>
  <c r="M23" i="3"/>
  <c r="I23" i="3"/>
  <c r="M22" i="3"/>
  <c r="I22" i="3"/>
  <c r="M21" i="3"/>
  <c r="I21" i="3"/>
  <c r="M20" i="3"/>
  <c r="I20" i="3"/>
  <c r="M19" i="3"/>
  <c r="I19" i="3"/>
  <c r="M18" i="3"/>
  <c r="I18" i="3"/>
  <c r="M17" i="3"/>
  <c r="I17" i="3"/>
  <c r="M16" i="3"/>
  <c r="I16" i="3"/>
  <c r="M15" i="3"/>
  <c r="I15" i="3"/>
  <c r="M14" i="3"/>
  <c r="I14" i="3"/>
  <c r="M13" i="3"/>
  <c r="I13" i="3"/>
  <c r="M12" i="3"/>
  <c r="I12" i="3"/>
  <c r="M11" i="3"/>
  <c r="I11" i="3"/>
  <c r="I10" i="3"/>
  <c r="M9" i="3"/>
  <c r="I9" i="3"/>
  <c r="M8" i="3"/>
  <c r="I8" i="3"/>
  <c r="M7" i="3"/>
  <c r="I7" i="3"/>
  <c r="M6" i="3"/>
  <c r="I6" i="3"/>
  <c r="J35" i="3"/>
  <c r="I5" i="3" l="1"/>
  <c r="M5" i="3"/>
  <c r="J5"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alcChain>
</file>

<file path=xl/comments1.xml><?xml version="1.0" encoding="utf-8"?>
<comments xmlns="http://schemas.openxmlformats.org/spreadsheetml/2006/main">
  <authors>
    <author>厚生労働省ネットワークシステム</author>
  </authors>
  <commentList>
    <comment ref="D4" authorId="0">
      <text>
        <r>
          <rPr>
            <b/>
            <sz val="9"/>
            <color indexed="81"/>
            <rFont val="ＭＳ Ｐゴシック"/>
            <family val="3"/>
            <charset val="128"/>
          </rPr>
          <t>教授、芸術、宗教、報道、高度専門職1号、高度専門職2号、経営・管理、法律・会計業務、医療、研究、教育、技術・人文知識・国際業務、企業内転勤、興行、技能の在留資格の計</t>
        </r>
      </text>
    </comment>
    <comment ref="I5" authorId="0">
      <text>
        <r>
          <rPr>
            <b/>
            <sz val="9"/>
            <color indexed="81"/>
            <rFont val="ＭＳ Ｐゴシック"/>
            <family val="3"/>
            <charset val="128"/>
          </rPr>
          <t>文化活動、短期滞在、研修、家族滞在の在留資格の計</t>
        </r>
      </text>
    </comment>
  </commentList>
</comments>
</file>

<file path=xl/comments2.xml><?xml version="1.0" encoding="utf-8"?>
<comments xmlns="http://schemas.openxmlformats.org/spreadsheetml/2006/main">
  <authors>
    <author>ハローワークシステム</author>
  </authors>
  <commentList>
    <comment ref="AJ23" authorId="0">
      <text>
        <r>
          <rPr>
            <b/>
            <sz val="9"/>
            <color indexed="81"/>
            <rFont val="ＭＳ Ｐゴシック"/>
            <family val="3"/>
            <charset val="128"/>
          </rPr>
          <t>290209修正</t>
        </r>
      </text>
    </comment>
    <comment ref="AD36" authorId="0">
      <text>
        <r>
          <rPr>
            <b/>
            <sz val="9"/>
            <color indexed="81"/>
            <rFont val="ＭＳ Ｐゴシック"/>
            <family val="3"/>
            <charset val="128"/>
          </rPr>
          <t>290209修正</t>
        </r>
      </text>
    </comment>
    <comment ref="AJ36" authorId="0">
      <text>
        <r>
          <rPr>
            <b/>
            <sz val="9"/>
            <color indexed="81"/>
            <rFont val="ＭＳ Ｐゴシック"/>
            <family val="3"/>
            <charset val="128"/>
          </rPr>
          <t>290209修正</t>
        </r>
      </text>
    </comment>
    <comment ref="AD41" authorId="0">
      <text>
        <r>
          <rPr>
            <b/>
            <sz val="9"/>
            <color indexed="81"/>
            <rFont val="ＭＳ Ｐゴシック"/>
            <family val="3"/>
            <charset val="128"/>
          </rPr>
          <t>290209修正</t>
        </r>
      </text>
    </comment>
  </commentList>
</comments>
</file>

<file path=xl/sharedStrings.xml><?xml version="1.0" encoding="utf-8"?>
<sst xmlns="http://schemas.openxmlformats.org/spreadsheetml/2006/main" count="354" uniqueCount="232">
  <si>
    <t>④資格外活動</t>
    <rPh sb="1" eb="4">
      <t>シカクガイ</t>
    </rPh>
    <rPh sb="4" eb="6">
      <t>カツドウ</t>
    </rPh>
    <phoneticPr fontId="14"/>
  </si>
  <si>
    <t>⑤身分に基づく在留資格　</t>
    <rPh sb="1" eb="2">
      <t>ミ</t>
    </rPh>
    <rPh sb="2" eb="3">
      <t>ブン</t>
    </rPh>
    <rPh sb="4" eb="5">
      <t>モト</t>
    </rPh>
    <rPh sb="7" eb="8">
      <t>ザイ</t>
    </rPh>
    <rPh sb="8" eb="9">
      <t>ドメ</t>
    </rPh>
    <rPh sb="9" eb="10">
      <t>シ</t>
    </rPh>
    <rPh sb="10" eb="11">
      <t>カク</t>
    </rPh>
    <phoneticPr fontId="14"/>
  </si>
  <si>
    <t>その他</t>
    <rPh sb="2" eb="3">
      <t>タ</t>
    </rPh>
    <phoneticPr fontId="14"/>
  </si>
  <si>
    <t>うち永住者</t>
    <rPh sb="2" eb="5">
      <t>エイジュウシャ</t>
    </rPh>
    <phoneticPr fontId="14"/>
  </si>
  <si>
    <t>うち日本人の配偶者等</t>
    <rPh sb="2" eb="5">
      <t>ニホンジン</t>
    </rPh>
    <rPh sb="6" eb="9">
      <t>ハイグウシャ</t>
    </rPh>
    <rPh sb="9" eb="10">
      <t>トウ</t>
    </rPh>
    <phoneticPr fontId="14"/>
  </si>
  <si>
    <t>うち永住者の配偶者等</t>
    <rPh sb="2" eb="5">
      <t>エイジュウシャ</t>
    </rPh>
    <rPh sb="6" eb="9">
      <t>ハイグウシャ</t>
    </rPh>
    <rPh sb="9" eb="10">
      <t>トウ</t>
    </rPh>
    <phoneticPr fontId="14"/>
  </si>
  <si>
    <t>うち定住者</t>
    <rPh sb="2" eb="5">
      <t>テイジュウシャ</t>
    </rPh>
    <phoneticPr fontId="14"/>
  </si>
  <si>
    <t>注2：</t>
    <rPh sb="0" eb="1">
      <t>チュウ</t>
    </rPh>
    <phoneticPr fontId="14"/>
  </si>
  <si>
    <t>構成比</t>
  </si>
  <si>
    <t>単位：所、人、％</t>
    <rPh sb="0" eb="2">
      <t>タンイ</t>
    </rPh>
    <rPh sb="3" eb="4">
      <t>ショ</t>
    </rPh>
    <rPh sb="5" eb="6">
      <t>ニン</t>
    </rPh>
    <phoneticPr fontId="8"/>
  </si>
  <si>
    <t>事業所数</t>
    <rPh sb="0" eb="3">
      <t>ジギョウショ</t>
    </rPh>
    <rPh sb="3" eb="4">
      <t>スウ</t>
    </rPh>
    <phoneticPr fontId="8"/>
  </si>
  <si>
    <t>外国人労働者数</t>
    <rPh sb="0" eb="3">
      <t>ガイコクジン</t>
    </rPh>
    <rPh sb="3" eb="6">
      <t>ロウドウシャ</t>
    </rPh>
    <rPh sb="6" eb="7">
      <t>スウ</t>
    </rPh>
    <phoneticPr fontId="8"/>
  </si>
  <si>
    <t>うち派遣・請負事業所［比率］</t>
    <rPh sb="2" eb="4">
      <t>ハケン</t>
    </rPh>
    <rPh sb="5" eb="7">
      <t>ウケオイ</t>
    </rPh>
    <rPh sb="7" eb="9">
      <t>ジギョウ</t>
    </rPh>
    <rPh sb="9" eb="10">
      <t>ショ</t>
    </rPh>
    <rPh sb="11" eb="13">
      <t>ヒリツ</t>
    </rPh>
    <phoneticPr fontId="8"/>
  </si>
  <si>
    <t>うち派遣・請負労働者［比率］</t>
    <rPh sb="2" eb="4">
      <t>ハケン</t>
    </rPh>
    <rPh sb="5" eb="7">
      <t>ウケオイ</t>
    </rPh>
    <rPh sb="7" eb="10">
      <t>ロウドウシャ</t>
    </rPh>
    <rPh sb="11" eb="13">
      <t>ヒリツ</t>
    </rPh>
    <phoneticPr fontId="8"/>
  </si>
  <si>
    <t>全産業計</t>
    <rPh sb="3" eb="4">
      <t>ケイ</t>
    </rPh>
    <phoneticPr fontId="8"/>
  </si>
  <si>
    <t>A</t>
    <phoneticPr fontId="8"/>
  </si>
  <si>
    <t>農業、林業</t>
    <rPh sb="0" eb="2">
      <t>ノウギョウ</t>
    </rPh>
    <rPh sb="3" eb="5">
      <t>リンギョウ</t>
    </rPh>
    <phoneticPr fontId="8"/>
  </si>
  <si>
    <t>B</t>
    <phoneticPr fontId="8"/>
  </si>
  <si>
    <t>漁業</t>
    <rPh sb="0" eb="2">
      <t>ギョギョウ</t>
    </rPh>
    <phoneticPr fontId="8"/>
  </si>
  <si>
    <t>C</t>
    <phoneticPr fontId="8"/>
  </si>
  <si>
    <t>鉱業、採石業、砂利採取業</t>
    <rPh sb="0" eb="2">
      <t>コウギョウ</t>
    </rPh>
    <rPh sb="3" eb="5">
      <t>サイセキ</t>
    </rPh>
    <rPh sb="5" eb="6">
      <t>ギョウ</t>
    </rPh>
    <rPh sb="7" eb="9">
      <t>ジャリ</t>
    </rPh>
    <rPh sb="9" eb="11">
      <t>サイシュ</t>
    </rPh>
    <rPh sb="11" eb="12">
      <t>ギョウ</t>
    </rPh>
    <phoneticPr fontId="8"/>
  </si>
  <si>
    <t>D</t>
    <phoneticPr fontId="8"/>
  </si>
  <si>
    <t>建設業</t>
  </si>
  <si>
    <t>E</t>
    <phoneticPr fontId="8"/>
  </si>
  <si>
    <t>製造業</t>
  </si>
  <si>
    <t>うち</t>
    <phoneticPr fontId="8"/>
  </si>
  <si>
    <t>食料品製造業</t>
  </si>
  <si>
    <t>うち</t>
    <phoneticPr fontId="8"/>
  </si>
  <si>
    <t>繊維工業</t>
    <rPh sb="0" eb="2">
      <t>センイ</t>
    </rPh>
    <rPh sb="2" eb="4">
      <t>コウギョウ</t>
    </rPh>
    <phoneticPr fontId="8"/>
  </si>
  <si>
    <t>金属製品製造業</t>
  </si>
  <si>
    <t>生産用機械器具製造業</t>
    <rPh sb="0" eb="3">
      <t>セイサンヨウ</t>
    </rPh>
    <rPh sb="3" eb="5">
      <t>キカイ</t>
    </rPh>
    <rPh sb="5" eb="7">
      <t>キグ</t>
    </rPh>
    <rPh sb="7" eb="10">
      <t>セイゾウギョウ</t>
    </rPh>
    <phoneticPr fontId="8"/>
  </si>
  <si>
    <t>電気機械器具製造業</t>
  </si>
  <si>
    <t>輸送用機械器具製造業</t>
  </si>
  <si>
    <t>F</t>
    <phoneticPr fontId="8"/>
  </si>
  <si>
    <t>電気・ガス・熱供給・水道業</t>
    <rPh sb="0" eb="2">
      <t>デンキ</t>
    </rPh>
    <rPh sb="6" eb="9">
      <t>ネツキョウキュウ</t>
    </rPh>
    <rPh sb="10" eb="13">
      <t>スイドウギョウ</t>
    </rPh>
    <phoneticPr fontId="8"/>
  </si>
  <si>
    <t>G</t>
    <phoneticPr fontId="8"/>
  </si>
  <si>
    <t>情報通信業</t>
  </si>
  <si>
    <t>H</t>
    <phoneticPr fontId="8"/>
  </si>
  <si>
    <t>運輸業、郵便業</t>
    <rPh sb="4" eb="6">
      <t>ユウビン</t>
    </rPh>
    <rPh sb="6" eb="7">
      <t>ギョウ</t>
    </rPh>
    <phoneticPr fontId="8"/>
  </si>
  <si>
    <t>I</t>
    <phoneticPr fontId="8"/>
  </si>
  <si>
    <t>卸売業、小売業</t>
    <rPh sb="1" eb="2">
      <t>ウ</t>
    </rPh>
    <rPh sb="2" eb="3">
      <t>ギョウ</t>
    </rPh>
    <phoneticPr fontId="16"/>
  </si>
  <si>
    <t>J</t>
    <phoneticPr fontId="8"/>
  </si>
  <si>
    <t>金融業、保険業</t>
    <rPh sb="2" eb="3">
      <t>ギョウ</t>
    </rPh>
    <phoneticPr fontId="8"/>
  </si>
  <si>
    <t>K</t>
    <phoneticPr fontId="8"/>
  </si>
  <si>
    <t>不動産業、物品賃貸業</t>
    <rPh sb="5" eb="7">
      <t>ブッピン</t>
    </rPh>
    <rPh sb="7" eb="10">
      <t>チンタイギョウ</t>
    </rPh>
    <phoneticPr fontId="8"/>
  </si>
  <si>
    <t>L</t>
    <phoneticPr fontId="8"/>
  </si>
  <si>
    <t>学術研究、専門・技術サービス業</t>
    <rPh sb="0" eb="2">
      <t>ガクジュツ</t>
    </rPh>
    <rPh sb="2" eb="4">
      <t>ケンキュウ</t>
    </rPh>
    <rPh sb="5" eb="7">
      <t>センモン</t>
    </rPh>
    <rPh sb="8" eb="10">
      <t>ギジュツ</t>
    </rPh>
    <rPh sb="14" eb="15">
      <t>ギョウ</t>
    </rPh>
    <phoneticPr fontId="8"/>
  </si>
  <si>
    <t>M</t>
    <phoneticPr fontId="8"/>
  </si>
  <si>
    <t>宿泊業、飲食サービス業</t>
    <rPh sb="4" eb="6">
      <t>インショク</t>
    </rPh>
    <rPh sb="10" eb="11">
      <t>ギョウ</t>
    </rPh>
    <phoneticPr fontId="8"/>
  </si>
  <si>
    <t>N</t>
    <phoneticPr fontId="8"/>
  </si>
  <si>
    <t>生活関連サービス業、娯楽業</t>
    <rPh sb="0" eb="2">
      <t>セイカツ</t>
    </rPh>
    <rPh sb="2" eb="4">
      <t>カンレン</t>
    </rPh>
    <rPh sb="8" eb="9">
      <t>ギョウ</t>
    </rPh>
    <rPh sb="10" eb="13">
      <t>ゴラクギョウ</t>
    </rPh>
    <phoneticPr fontId="8"/>
  </si>
  <si>
    <t>O</t>
    <phoneticPr fontId="8"/>
  </si>
  <si>
    <t>教育、学習支援業</t>
    <phoneticPr fontId="8"/>
  </si>
  <si>
    <t>P</t>
    <phoneticPr fontId="8"/>
  </si>
  <si>
    <t>医療、福祉</t>
    <phoneticPr fontId="8"/>
  </si>
  <si>
    <t>うち</t>
    <phoneticPr fontId="8"/>
  </si>
  <si>
    <t>医療業</t>
    <rPh sb="0" eb="2">
      <t>イリョウ</t>
    </rPh>
    <rPh sb="2" eb="3">
      <t>ギョウ</t>
    </rPh>
    <phoneticPr fontId="8"/>
  </si>
  <si>
    <t>社会保険・社会福祉・介護事業</t>
    <rPh sb="0" eb="2">
      <t>シャカイ</t>
    </rPh>
    <rPh sb="2" eb="4">
      <t>ホケン</t>
    </rPh>
    <rPh sb="5" eb="7">
      <t>シャカイ</t>
    </rPh>
    <rPh sb="7" eb="9">
      <t>フクシ</t>
    </rPh>
    <rPh sb="10" eb="12">
      <t>カイゴ</t>
    </rPh>
    <rPh sb="12" eb="14">
      <t>ジギョウ</t>
    </rPh>
    <phoneticPr fontId="8"/>
  </si>
  <si>
    <t>Q</t>
    <phoneticPr fontId="8"/>
  </si>
  <si>
    <t>複合サービス事業</t>
    <rPh sb="6" eb="7">
      <t>コト</t>
    </rPh>
    <phoneticPr fontId="16"/>
  </si>
  <si>
    <t>R</t>
    <phoneticPr fontId="8"/>
  </si>
  <si>
    <t>サービス業（他に分類されないもの）</t>
    <rPh sb="6" eb="7">
      <t>タ</t>
    </rPh>
    <rPh sb="8" eb="10">
      <t>ブンルイ</t>
    </rPh>
    <phoneticPr fontId="16"/>
  </si>
  <si>
    <t>職業紹介・労働者派遣業</t>
    <rPh sb="0" eb="2">
      <t>ショクギョウ</t>
    </rPh>
    <rPh sb="2" eb="4">
      <t>ショウカイ</t>
    </rPh>
    <rPh sb="5" eb="8">
      <t>ロウドウシャ</t>
    </rPh>
    <rPh sb="8" eb="11">
      <t>ハケンギョウ</t>
    </rPh>
    <phoneticPr fontId="8"/>
  </si>
  <si>
    <t>その他の事業サービス業</t>
    <rPh sb="2" eb="3">
      <t>タ</t>
    </rPh>
    <rPh sb="4" eb="6">
      <t>ジギョウ</t>
    </rPh>
    <rPh sb="10" eb="11">
      <t>ギョウ</t>
    </rPh>
    <phoneticPr fontId="8"/>
  </si>
  <si>
    <t>S</t>
    <phoneticPr fontId="8"/>
  </si>
  <si>
    <t>公務（他に分類されるものを除く）</t>
    <rPh sb="0" eb="2">
      <t>コウム</t>
    </rPh>
    <rPh sb="3" eb="4">
      <t>タ</t>
    </rPh>
    <rPh sb="5" eb="7">
      <t>ブンルイ</t>
    </rPh>
    <rPh sb="13" eb="14">
      <t>ノゾ</t>
    </rPh>
    <phoneticPr fontId="8"/>
  </si>
  <si>
    <t>T</t>
    <phoneticPr fontId="8"/>
  </si>
  <si>
    <t>分類不能の産業</t>
    <rPh sb="0" eb="2">
      <t>ブンルイ</t>
    </rPh>
    <rPh sb="2" eb="4">
      <t>フノウ</t>
    </rPh>
    <rPh sb="5" eb="7">
      <t>サンギョウ</t>
    </rPh>
    <phoneticPr fontId="8"/>
  </si>
  <si>
    <t>注1：</t>
    <rPh sb="0" eb="1">
      <t>チュウ</t>
    </rPh>
    <phoneticPr fontId="8"/>
  </si>
  <si>
    <t>注2：</t>
    <rPh sb="0" eb="1">
      <t>チュウ</t>
    </rPh>
    <phoneticPr fontId="8"/>
  </si>
  <si>
    <t>「うち派遣・請負事業所［比率］」欄は、労働者派遣・請負事業を行っている事業所の数及び当該産業の事業所数に対する比率を示す。</t>
    <rPh sb="44" eb="46">
      <t>サンギョウ</t>
    </rPh>
    <phoneticPr fontId="8"/>
  </si>
  <si>
    <t>注3：</t>
    <rPh sb="0" eb="1">
      <t>チュウ</t>
    </rPh>
    <phoneticPr fontId="8"/>
  </si>
  <si>
    <t>「うち派遣・請負労働者［比率］」欄は、労働者派遣・請負事業を行っている事業所に就労している外国人労働者数及び当該産業の外国人労働者数に対する比率を示す。</t>
    <rPh sb="8" eb="11">
      <t>ロウドウシャ</t>
    </rPh>
    <phoneticPr fontId="8"/>
  </si>
  <si>
    <t>注4：</t>
    <rPh sb="0" eb="1">
      <t>チュウ</t>
    </rPh>
    <phoneticPr fontId="8"/>
  </si>
  <si>
    <t>「構成比」欄は、事業所総数及び外国人労働者総数（全産業計）に対する、当該産業の事業所数及び外国人労働者数の比率を示す。また、各産業分類の構成比の数値は四捨五入しているため、合計が100％にならない場合がある。</t>
    <rPh sb="8" eb="11">
      <t>ジギョウショ</t>
    </rPh>
    <rPh sb="11" eb="12">
      <t>ソウ</t>
    </rPh>
    <rPh sb="12" eb="13">
      <t>スウ</t>
    </rPh>
    <rPh sb="13" eb="14">
      <t>オヨ</t>
    </rPh>
    <rPh sb="15" eb="17">
      <t>ガイコク</t>
    </rPh>
    <rPh sb="39" eb="42">
      <t>ジギョウショ</t>
    </rPh>
    <rPh sb="42" eb="43">
      <t>スウ</t>
    </rPh>
    <rPh sb="43" eb="44">
      <t>オヨ</t>
    </rPh>
    <rPh sb="62" eb="65">
      <t>カクサンギョウ</t>
    </rPh>
    <rPh sb="65" eb="67">
      <t>ブンルイ</t>
    </rPh>
    <rPh sb="68" eb="71">
      <t>コウセイヒ</t>
    </rPh>
    <rPh sb="72" eb="74">
      <t>スウチ</t>
    </rPh>
    <phoneticPr fontId="8"/>
  </si>
  <si>
    <t>全産業計</t>
    <rPh sb="0" eb="1">
      <t>ゼン</t>
    </rPh>
    <rPh sb="1" eb="3">
      <t>サンギョウ</t>
    </rPh>
    <rPh sb="3" eb="4">
      <t>ケイ</t>
    </rPh>
    <phoneticPr fontId="8"/>
  </si>
  <si>
    <t>うち製造業</t>
  </si>
  <si>
    <t>うち情報通信業</t>
    <rPh sb="2" eb="4">
      <t>ジョウホウ</t>
    </rPh>
    <rPh sb="4" eb="7">
      <t>ツウシンギョウ</t>
    </rPh>
    <phoneticPr fontId="14"/>
  </si>
  <si>
    <t>うち卸売業、小売業</t>
    <rPh sb="4" eb="5">
      <t>ギョウ</t>
    </rPh>
    <phoneticPr fontId="14"/>
  </si>
  <si>
    <t>うちサービス業（他に分類されないもの）</t>
  </si>
  <si>
    <t>人数</t>
    <rPh sb="0" eb="2">
      <t>ニンズウ</t>
    </rPh>
    <phoneticPr fontId="8"/>
  </si>
  <si>
    <t>構成比</t>
    <rPh sb="0" eb="3">
      <t>コウセイヒ</t>
    </rPh>
    <phoneticPr fontId="8"/>
  </si>
  <si>
    <t>単位：人</t>
    <rPh sb="0" eb="2">
      <t>タンイ</t>
    </rPh>
    <rPh sb="3" eb="4">
      <t>ヒト</t>
    </rPh>
    <phoneticPr fontId="14"/>
  </si>
  <si>
    <t>総　　数</t>
    <rPh sb="0" eb="1">
      <t>フサ</t>
    </rPh>
    <rPh sb="3" eb="4">
      <t>カズ</t>
    </rPh>
    <phoneticPr fontId="14"/>
  </si>
  <si>
    <t>①専門的・技術的分野の在留資格</t>
    <rPh sb="1" eb="3">
      <t>センモン</t>
    </rPh>
    <rPh sb="3" eb="4">
      <t>テキ</t>
    </rPh>
    <rPh sb="5" eb="8">
      <t>ギジュツテキ</t>
    </rPh>
    <rPh sb="8" eb="10">
      <t>ブンヤ</t>
    </rPh>
    <rPh sb="11" eb="13">
      <t>ザイリュウ</t>
    </rPh>
    <rPh sb="13" eb="15">
      <t>シカク</t>
    </rPh>
    <phoneticPr fontId="19"/>
  </si>
  <si>
    <t>②特定活動</t>
    <rPh sb="1" eb="3">
      <t>トクテイ</t>
    </rPh>
    <rPh sb="3" eb="5">
      <t>カツドウ</t>
    </rPh>
    <phoneticPr fontId="14"/>
  </si>
  <si>
    <t>③技能実習</t>
    <rPh sb="1" eb="3">
      <t>ギノウ</t>
    </rPh>
    <rPh sb="3" eb="5">
      <t>ジッシュウ</t>
    </rPh>
    <phoneticPr fontId="14"/>
  </si>
  <si>
    <t>⑥不明</t>
    <rPh sb="1" eb="3">
      <t>フメイ</t>
    </rPh>
    <phoneticPr fontId="14"/>
  </si>
  <si>
    <t>計</t>
    <rPh sb="0" eb="1">
      <t>ケイ</t>
    </rPh>
    <phoneticPr fontId="14"/>
  </si>
  <si>
    <t>中国
（香港等を含む）</t>
    <rPh sb="4" eb="6">
      <t>ホンコン</t>
    </rPh>
    <rPh sb="6" eb="7">
      <t>トウ</t>
    </rPh>
    <rPh sb="8" eb="9">
      <t>フク</t>
    </rPh>
    <phoneticPr fontId="14"/>
  </si>
  <si>
    <t>韓国</t>
    <rPh sb="0" eb="2">
      <t>カンコク</t>
    </rPh>
    <phoneticPr fontId="14"/>
  </si>
  <si>
    <t>フィリピン</t>
  </si>
  <si>
    <t>ベトナム</t>
    <phoneticPr fontId="14"/>
  </si>
  <si>
    <t>ブラジル</t>
  </si>
  <si>
    <t>ペルー</t>
  </si>
  <si>
    <t>注1：</t>
    <rPh sb="0" eb="1">
      <t>チュウ</t>
    </rPh>
    <phoneticPr fontId="14"/>
  </si>
  <si>
    <t>単位：　人、％</t>
    <phoneticPr fontId="8"/>
  </si>
  <si>
    <t>全産業計</t>
    <rPh sb="0" eb="3">
      <t>ゼンサンギョウ</t>
    </rPh>
    <rPh sb="3" eb="4">
      <t>ケイ</t>
    </rPh>
    <phoneticPr fontId="14"/>
  </si>
  <si>
    <t>うち派遣・請負</t>
    <rPh sb="2" eb="4">
      <t>ハケン</t>
    </rPh>
    <rPh sb="5" eb="7">
      <t>ウケオイ</t>
    </rPh>
    <phoneticPr fontId="8"/>
  </si>
  <si>
    <t>総数</t>
    <rPh sb="0" eb="1">
      <t>フサ</t>
    </rPh>
    <rPh sb="1" eb="2">
      <t>カズ</t>
    </rPh>
    <phoneticPr fontId="14"/>
  </si>
  <si>
    <t>中国
（香港等を含む）</t>
    <rPh sb="4" eb="7">
      <t>ホンコントウ</t>
    </rPh>
    <rPh sb="8" eb="9">
      <t>フク</t>
    </rPh>
    <phoneticPr fontId="14"/>
  </si>
  <si>
    <t>「構成比」欄は、国籍別の外国人労働者総数（全産業計）に対する当該産業の外国人労働者数の比率を示す。</t>
    <phoneticPr fontId="14"/>
  </si>
  <si>
    <t xml:space="preserve"> </t>
    <phoneticPr fontId="8"/>
  </si>
  <si>
    <t>単位：　所、人、％</t>
    <phoneticPr fontId="8"/>
  </si>
  <si>
    <t>事業所数</t>
    <rPh sb="0" eb="3">
      <t>ジギョウショ</t>
    </rPh>
    <rPh sb="3" eb="4">
      <t>スウ</t>
    </rPh>
    <phoneticPr fontId="19"/>
  </si>
  <si>
    <t>一事業所あたりの
外国人労働者数</t>
    <rPh sb="0" eb="3">
      <t>イチジギョウ</t>
    </rPh>
    <rPh sb="3" eb="4">
      <t>ショ</t>
    </rPh>
    <rPh sb="9" eb="12">
      <t>ガイコクジン</t>
    </rPh>
    <rPh sb="12" eb="15">
      <t>ロウドウシャ</t>
    </rPh>
    <rPh sb="15" eb="16">
      <t>スウ</t>
    </rPh>
    <phoneticPr fontId="8"/>
  </si>
  <si>
    <t>うち派遣・請負事業所
［比率］</t>
    <rPh sb="2" eb="4">
      <t>ハケン</t>
    </rPh>
    <rPh sb="5" eb="7">
      <t>ウケオイ</t>
    </rPh>
    <rPh sb="7" eb="9">
      <t>ジギョウ</t>
    </rPh>
    <rPh sb="9" eb="10">
      <t>ショ</t>
    </rPh>
    <rPh sb="12" eb="14">
      <t>ヒリツ</t>
    </rPh>
    <phoneticPr fontId="8"/>
  </si>
  <si>
    <t>全事業所規模計</t>
    <rPh sb="0" eb="3">
      <t>ゼンジギョウ</t>
    </rPh>
    <rPh sb="3" eb="4">
      <t>ショ</t>
    </rPh>
    <rPh sb="4" eb="6">
      <t>キボ</t>
    </rPh>
    <rPh sb="6" eb="7">
      <t>ケイ</t>
    </rPh>
    <phoneticPr fontId="8"/>
  </si>
  <si>
    <t>事業所労働者数</t>
    <phoneticPr fontId="8"/>
  </si>
  <si>
    <t>30人未満</t>
    <rPh sb="2" eb="3">
      <t>ニン</t>
    </rPh>
    <rPh sb="3" eb="5">
      <t>ミマン</t>
    </rPh>
    <phoneticPr fontId="8"/>
  </si>
  <si>
    <t>30～99人</t>
    <rPh sb="5" eb="6">
      <t>ニン</t>
    </rPh>
    <phoneticPr fontId="8"/>
  </si>
  <si>
    <t>100～499人</t>
    <rPh sb="7" eb="8">
      <t>ニン</t>
    </rPh>
    <phoneticPr fontId="8"/>
  </si>
  <si>
    <t>500人以上</t>
    <rPh sb="3" eb="4">
      <t>ニン</t>
    </rPh>
    <rPh sb="4" eb="6">
      <t>イジョウ</t>
    </rPh>
    <phoneticPr fontId="8"/>
  </si>
  <si>
    <t>不明</t>
    <rPh sb="0" eb="2">
      <t>フメイ</t>
    </rPh>
    <phoneticPr fontId="8"/>
  </si>
  <si>
    <t>「うち派遣・請負事業所［比率］」欄は、労働者派遣・請負事業を行っている事業所の数及び当該事業所規模の事業所数に対する比率を示す。</t>
    <phoneticPr fontId="8"/>
  </si>
  <si>
    <t>注3：</t>
    <phoneticPr fontId="8"/>
  </si>
  <si>
    <t>「一事業所あたりの外国人労働者数」欄中の「うち派遣・請負労働者」欄は、労働者派遣・請負事業を行っている一事業所あたりの外国人労働者数を示す。</t>
    <rPh sb="28" eb="31">
      <t>ロウドウシャ</t>
    </rPh>
    <phoneticPr fontId="8"/>
  </si>
  <si>
    <t>「構成比」欄は、事業所総数及び外国人労働者総数（全事業所規模計）に対する、当該事業所規模の事業所数及び外国人労働者数の比率を示す。</t>
    <rPh sb="8" eb="11">
      <t>ジギョウショ</t>
    </rPh>
    <rPh sb="11" eb="12">
      <t>ソウ</t>
    </rPh>
    <rPh sb="12" eb="13">
      <t>スウ</t>
    </rPh>
    <rPh sb="13" eb="14">
      <t>オヨ</t>
    </rPh>
    <rPh sb="15" eb="17">
      <t>ガイコク</t>
    </rPh>
    <rPh sb="25" eb="28">
      <t>ジギョウショ</t>
    </rPh>
    <rPh sb="28" eb="30">
      <t>キボ</t>
    </rPh>
    <rPh sb="39" eb="42">
      <t>ジギョウショ</t>
    </rPh>
    <rPh sb="42" eb="44">
      <t>キボ</t>
    </rPh>
    <rPh sb="45" eb="48">
      <t>ジギョウショ</t>
    </rPh>
    <rPh sb="48" eb="49">
      <t>スウ</t>
    </rPh>
    <rPh sb="49" eb="50">
      <t>オヨ</t>
    </rPh>
    <phoneticPr fontId="8"/>
  </si>
  <si>
    <t>注2：</t>
    <phoneticPr fontId="8"/>
  </si>
  <si>
    <t>単位：　人、％</t>
    <phoneticPr fontId="8"/>
  </si>
  <si>
    <t>　　総　　数</t>
    <rPh sb="2" eb="3">
      <t>フサ</t>
    </rPh>
    <rPh sb="5" eb="6">
      <t>カズ</t>
    </rPh>
    <phoneticPr fontId="8"/>
  </si>
  <si>
    <t>注1：</t>
    <phoneticPr fontId="8"/>
  </si>
  <si>
    <t>「構成比」欄は、在留資格別の外国人労働者総数（全産業計）に対する各産業別外国人労働者の比率を示す。</t>
    <phoneticPr fontId="8"/>
  </si>
  <si>
    <t>【　】内は、外国人労働者数総数に対する当該国籍の者の比率。（　）内は、国籍別の外国人労働者総数に対する当該在留資格の外国人労働者数の比率を示す。</t>
    <phoneticPr fontId="14"/>
  </si>
  <si>
    <t>ネパール</t>
    <phoneticPr fontId="14"/>
  </si>
  <si>
    <t>うち派遣・請負労働者
［比率］</t>
    <rPh sb="2" eb="4">
      <t>ハケン</t>
    </rPh>
    <rPh sb="5" eb="7">
      <t>ウケオイ</t>
    </rPh>
    <rPh sb="7" eb="9">
      <t>ロウドウ</t>
    </rPh>
    <rPh sb="9" eb="10">
      <t>シャ</t>
    </rPh>
    <rPh sb="12" eb="14">
      <t>ヒリツ</t>
    </rPh>
    <phoneticPr fontId="8"/>
  </si>
  <si>
    <t>うち情報通信業</t>
    <rPh sb="2" eb="4">
      <t>ジョウホウ</t>
    </rPh>
    <rPh sb="4" eb="7">
      <t>ツウシンギョウ</t>
    </rPh>
    <phoneticPr fontId="8"/>
  </si>
  <si>
    <t>うち建設業</t>
    <rPh sb="2" eb="4">
      <t>ケンセツ</t>
    </rPh>
    <phoneticPr fontId="14"/>
  </si>
  <si>
    <t>うち建設業</t>
    <rPh sb="2" eb="4">
      <t>ケンセツ</t>
    </rPh>
    <rPh sb="4" eb="5">
      <t>ギョウ</t>
    </rPh>
    <phoneticPr fontId="8"/>
  </si>
  <si>
    <t>全国籍計</t>
    <rPh sb="0" eb="1">
      <t>ゼン</t>
    </rPh>
    <rPh sb="1" eb="3">
      <t>コクセキ</t>
    </rPh>
    <rPh sb="3" eb="4">
      <t>ケイ</t>
    </rPh>
    <phoneticPr fontId="14"/>
  </si>
  <si>
    <t>うちアメリカ</t>
    <phoneticPr fontId="14"/>
  </si>
  <si>
    <t>うちイギリス</t>
    <phoneticPr fontId="14"/>
  </si>
  <si>
    <t>うち製造業</t>
    <phoneticPr fontId="14"/>
  </si>
  <si>
    <t>ベトナム</t>
    <phoneticPr fontId="14"/>
  </si>
  <si>
    <t>ネパール</t>
    <phoneticPr fontId="14"/>
  </si>
  <si>
    <t>うちアメリカ</t>
    <phoneticPr fontId="14"/>
  </si>
  <si>
    <t>Ｇ7/8＋オーストラリア
＋ニュージーランド</t>
    <phoneticPr fontId="14"/>
  </si>
  <si>
    <t>うち留学</t>
    <rPh sb="2" eb="4">
      <t>リュウガク</t>
    </rPh>
    <phoneticPr fontId="14"/>
  </si>
  <si>
    <t>産業分類は、平成25年10月改定の日本標準産業分類に対応している。</t>
    <rPh sb="14" eb="16">
      <t>カイテイ</t>
    </rPh>
    <phoneticPr fontId="14"/>
  </si>
  <si>
    <t>産業分類は、平成25年10月改定の日本標準産業分類に対応している。</t>
    <rPh sb="0" eb="2">
      <t>サンギョウ</t>
    </rPh>
    <rPh sb="2" eb="4">
      <t>ブンルイ</t>
    </rPh>
    <rPh sb="6" eb="8">
      <t>ヘイセイ</t>
    </rPh>
    <rPh sb="10" eb="11">
      <t>ネン</t>
    </rPh>
    <rPh sb="13" eb="14">
      <t>ガツ</t>
    </rPh>
    <rPh sb="14" eb="16">
      <t>カイテイ</t>
    </rPh>
    <rPh sb="26" eb="28">
      <t>タイオウ</t>
    </rPh>
    <phoneticPr fontId="8"/>
  </si>
  <si>
    <t>産業分類は、平成25年10月改訂の日本標準産業分類に対応している。</t>
    <phoneticPr fontId="8"/>
  </si>
  <si>
    <t>④資格外活動</t>
    <rPh sb="1" eb="4">
      <t>シカクガイ</t>
    </rPh>
    <rPh sb="4" eb="5">
      <t>カツ</t>
    </rPh>
    <rPh sb="5" eb="6">
      <t>ドウ</t>
    </rPh>
    <phoneticPr fontId="14"/>
  </si>
  <si>
    <t>Ｇ7/8＋オーストラリア
＋ニュージーランド</t>
    <phoneticPr fontId="14"/>
  </si>
  <si>
    <t>（別表１）国籍別・在留資格別外国人労働者数（東京労働局）</t>
    <rPh sb="1" eb="2">
      <t>ベツ</t>
    </rPh>
    <rPh sb="2" eb="3">
      <t>ヒョウ</t>
    </rPh>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rPh sb="22" eb="24">
      <t>トウキョウ</t>
    </rPh>
    <phoneticPr fontId="14"/>
  </si>
  <si>
    <t>「うち派遣・請負労働者［比率］」欄は、労働者派遣・請負事業を行っている事業所に就労している外国人労働者数及び当該事業所規模の外国人労働者数に対する比率を示す。</t>
    <rPh sb="8" eb="11">
      <t>ロウドウシャ</t>
    </rPh>
    <phoneticPr fontId="8"/>
  </si>
  <si>
    <t>うち派遣・
 請負労働者</t>
    <rPh sb="2" eb="4">
      <t>ハケン</t>
    </rPh>
    <rPh sb="7" eb="9">
      <t>ウケオイ</t>
    </rPh>
    <rPh sb="9" eb="12">
      <t>ロウドウシャ</t>
    </rPh>
    <phoneticPr fontId="8"/>
  </si>
  <si>
    <t>（別表１）国籍別・在留資格別外国人労働者数</t>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phoneticPr fontId="14"/>
  </si>
  <si>
    <t>（参考表）外国人雇用事業所数及び外国人労働者数の５カ年推移</t>
    <rPh sb="1" eb="3">
      <t>サンコウ</t>
    </rPh>
    <rPh sb="3" eb="4">
      <t>ヒョウ</t>
    </rPh>
    <rPh sb="5" eb="10">
      <t>ガイコクジンコヨウ</t>
    </rPh>
    <rPh sb="10" eb="13">
      <t>ジギョウショ</t>
    </rPh>
    <rPh sb="13" eb="14">
      <t>スウ</t>
    </rPh>
    <rPh sb="14" eb="15">
      <t>オヨ</t>
    </rPh>
    <rPh sb="16" eb="19">
      <t>ガイコクジン</t>
    </rPh>
    <rPh sb="19" eb="22">
      <t>ロウドウシャ</t>
    </rPh>
    <rPh sb="22" eb="23">
      <t>スウ</t>
    </rPh>
    <rPh sb="26" eb="27">
      <t>ネン</t>
    </rPh>
    <rPh sb="27" eb="29">
      <t>スイイ</t>
    </rPh>
    <phoneticPr fontId="8"/>
  </si>
  <si>
    <t>各年10月末現在</t>
    <rPh sb="0" eb="2">
      <t>カクネン</t>
    </rPh>
    <rPh sb="4" eb="6">
      <t>ガツマツ</t>
    </rPh>
    <rPh sb="6" eb="8">
      <t>ゲンザイ</t>
    </rPh>
    <phoneticPr fontId="8"/>
  </si>
  <si>
    <t>単位：所、人、％</t>
    <rPh sb="0" eb="2">
      <t>タンイ</t>
    </rPh>
    <rPh sb="3" eb="4">
      <t>ショ</t>
    </rPh>
    <rPh sb="5" eb="6">
      <t>ニン</t>
    </rPh>
    <phoneticPr fontId="19"/>
  </si>
  <si>
    <t>対前年増減比</t>
    <rPh sb="0" eb="1">
      <t>タイ</t>
    </rPh>
    <rPh sb="1" eb="3">
      <t>ゼンネン</t>
    </rPh>
    <rPh sb="3" eb="5">
      <t>ゾウゲン</t>
    </rPh>
    <rPh sb="5" eb="6">
      <t>ヒ</t>
    </rPh>
    <phoneticPr fontId="8"/>
  </si>
  <si>
    <t>外国人労働者数</t>
    <rPh sb="0" eb="3">
      <t>ガイコクジン</t>
    </rPh>
    <rPh sb="3" eb="6">
      <t>ロウドウシャ</t>
    </rPh>
    <rPh sb="6" eb="7">
      <t>スウ</t>
    </rPh>
    <phoneticPr fontId="19"/>
  </si>
  <si>
    <t>男性</t>
    <rPh sb="0" eb="2">
      <t>ダンセイ</t>
    </rPh>
    <phoneticPr fontId="8"/>
  </si>
  <si>
    <t>女性</t>
    <rPh sb="0" eb="2">
      <t>ジョセイ</t>
    </rPh>
    <phoneticPr fontId="8"/>
  </si>
  <si>
    <t>平成25年</t>
    <rPh sb="0" eb="2">
      <t>ヘイセイ</t>
    </rPh>
    <rPh sb="4" eb="5">
      <t>ネン</t>
    </rPh>
    <phoneticPr fontId="8"/>
  </si>
  <si>
    <t>平成26年</t>
    <rPh sb="0" eb="2">
      <t>ヘイセイ</t>
    </rPh>
    <rPh sb="4" eb="5">
      <t>ネン</t>
    </rPh>
    <phoneticPr fontId="8"/>
  </si>
  <si>
    <t>平成27年</t>
    <rPh sb="0" eb="2">
      <t>ヘイセイ</t>
    </rPh>
    <rPh sb="4" eb="5">
      <t>ネン</t>
    </rPh>
    <phoneticPr fontId="8"/>
  </si>
  <si>
    <t>平成28年</t>
    <rPh sb="0" eb="2">
      <t>ヘイセイ</t>
    </rPh>
    <rPh sb="4" eb="5">
      <t>ネン</t>
    </rPh>
    <phoneticPr fontId="8"/>
  </si>
  <si>
    <t>対前年
増減比</t>
    <rPh sb="0" eb="1">
      <t>タイ</t>
    </rPh>
    <rPh sb="1" eb="3">
      <t>ゼンネン</t>
    </rPh>
    <rPh sb="4" eb="6">
      <t>ゾウゲン</t>
    </rPh>
    <rPh sb="6" eb="7">
      <t>ヒ</t>
    </rPh>
    <phoneticPr fontId="8"/>
  </si>
  <si>
    <t>派遣・請負</t>
    <rPh sb="0" eb="2">
      <t>ハケン</t>
    </rPh>
    <rPh sb="3" eb="5">
      <t>ウケオイ</t>
    </rPh>
    <phoneticPr fontId="8"/>
  </si>
  <si>
    <t>事業所総数</t>
    <rPh sb="0" eb="3">
      <t>ジギョウショ</t>
    </rPh>
    <rPh sb="3" eb="5">
      <t>ソウスウ</t>
    </rPh>
    <phoneticPr fontId="8"/>
  </si>
  <si>
    <t>産業別</t>
    <rPh sb="0" eb="3">
      <t>サンギョウベツ</t>
    </rPh>
    <phoneticPr fontId="8"/>
  </si>
  <si>
    <t>建設業</t>
    <rPh sb="0" eb="3">
      <t>ケンセツギョウ</t>
    </rPh>
    <phoneticPr fontId="8"/>
  </si>
  <si>
    <t>情報通信業</t>
    <rPh sb="0" eb="2">
      <t>ジョウホウ</t>
    </rPh>
    <rPh sb="2" eb="5">
      <t>ツウシンギョウ</t>
    </rPh>
    <phoneticPr fontId="8"/>
  </si>
  <si>
    <t>教育、学習支援業</t>
    <phoneticPr fontId="8"/>
  </si>
  <si>
    <t>その他</t>
    <rPh sb="2" eb="3">
      <t>タ</t>
    </rPh>
    <phoneticPr fontId="8"/>
  </si>
  <si>
    <t>事業所規模別</t>
    <rPh sb="0" eb="3">
      <t>ジギョウショ</t>
    </rPh>
    <rPh sb="3" eb="6">
      <t>キボベツ</t>
    </rPh>
    <phoneticPr fontId="8"/>
  </si>
  <si>
    <t>30人未満</t>
    <phoneticPr fontId="8"/>
  </si>
  <si>
    <t>30～99人</t>
    <phoneticPr fontId="8"/>
  </si>
  <si>
    <t>100～499人</t>
    <phoneticPr fontId="8"/>
  </si>
  <si>
    <t>不明</t>
  </si>
  <si>
    <t>（　）内の数値は、一事業所あたりの平均外国人労働者数を示す。</t>
    <rPh sb="3" eb="4">
      <t>ナイ</t>
    </rPh>
    <rPh sb="5" eb="7">
      <t>スウチ</t>
    </rPh>
    <rPh sb="9" eb="12">
      <t>イチジギョウ</t>
    </rPh>
    <rPh sb="12" eb="13">
      <t>ショ</t>
    </rPh>
    <rPh sb="17" eb="19">
      <t>ヘイキン</t>
    </rPh>
    <rPh sb="19" eb="22">
      <t>ガイコクジン</t>
    </rPh>
    <rPh sb="22" eb="25">
      <t>ロウドウシャ</t>
    </rPh>
    <rPh sb="25" eb="26">
      <t>スウ</t>
    </rPh>
    <rPh sb="27" eb="28">
      <t>シメ</t>
    </rPh>
    <phoneticPr fontId="8"/>
  </si>
  <si>
    <t>「派遣・請負」欄は、各年10月末現在における事業所のうち労働者派遣・請負事業を行っている事業所の数を示す。</t>
    <rPh sb="10" eb="12">
      <t>カクネン</t>
    </rPh>
    <rPh sb="14" eb="16">
      <t>ガツマツ</t>
    </rPh>
    <rPh sb="16" eb="18">
      <t>ゲンザイ</t>
    </rPh>
    <rPh sb="22" eb="25">
      <t>ジギョウショ</t>
    </rPh>
    <rPh sb="28" eb="31">
      <t>ロウドウシャ</t>
    </rPh>
    <phoneticPr fontId="8"/>
  </si>
  <si>
    <t>本表の産業別のデータは、日本標準産業分類（平成25年10月改定）に対応している。</t>
    <rPh sb="3" eb="5">
      <t>サンギョウ</t>
    </rPh>
    <rPh sb="5" eb="6">
      <t>ベツ</t>
    </rPh>
    <rPh sb="30" eb="31">
      <t>テイ</t>
    </rPh>
    <phoneticPr fontId="8"/>
  </si>
  <si>
    <t>外国人労働者総数</t>
    <rPh sb="0" eb="3">
      <t>ガイコクジン</t>
    </rPh>
    <rPh sb="3" eb="6">
      <t>ロウドウシャ</t>
    </rPh>
    <rPh sb="6" eb="8">
      <t>ソウスウ</t>
    </rPh>
    <phoneticPr fontId="8"/>
  </si>
  <si>
    <t>在留資格別</t>
    <rPh sb="0" eb="2">
      <t>ザイリュウ</t>
    </rPh>
    <rPh sb="2" eb="4">
      <t>シカク</t>
    </rPh>
    <rPh sb="4" eb="5">
      <t>ベツ</t>
    </rPh>
    <phoneticPr fontId="8"/>
  </si>
  <si>
    <t>専門的・技術的分野の在留資格</t>
    <rPh sb="0" eb="3">
      <t>センモンテキ</t>
    </rPh>
    <rPh sb="4" eb="7">
      <t>ギジュツテキ</t>
    </rPh>
    <rPh sb="7" eb="9">
      <t>ブンヤ</t>
    </rPh>
    <rPh sb="10" eb="12">
      <t>ザイリュウ</t>
    </rPh>
    <rPh sb="12" eb="14">
      <t>シカク</t>
    </rPh>
    <phoneticPr fontId="14"/>
  </si>
  <si>
    <t>うち技術・人文知識・国際業務</t>
    <rPh sb="2" eb="4">
      <t>ギジュツ</t>
    </rPh>
    <rPh sb="5" eb="7">
      <t>ジンブン</t>
    </rPh>
    <rPh sb="7" eb="9">
      <t>チシキ</t>
    </rPh>
    <rPh sb="10" eb="12">
      <t>コクサイ</t>
    </rPh>
    <rPh sb="12" eb="14">
      <t>ギョウム</t>
    </rPh>
    <phoneticPr fontId="8"/>
  </si>
  <si>
    <t>－</t>
  </si>
  <si>
    <t>うち技術</t>
    <rPh sb="2" eb="4">
      <t>ギジュツ</t>
    </rPh>
    <phoneticPr fontId="8"/>
  </si>
  <si>
    <t>うち人文知識・国際業務</t>
    <rPh sb="2" eb="4">
      <t>ジンブン</t>
    </rPh>
    <rPh sb="4" eb="6">
      <t>チシキ</t>
    </rPh>
    <rPh sb="7" eb="9">
      <t>コクサイ</t>
    </rPh>
    <rPh sb="9" eb="11">
      <t>ギョウム</t>
    </rPh>
    <phoneticPr fontId="8"/>
  </si>
  <si>
    <t>特定活動</t>
    <rPh sb="0" eb="2">
      <t>トクテイ</t>
    </rPh>
    <rPh sb="2" eb="4">
      <t>カツドウ</t>
    </rPh>
    <phoneticPr fontId="14"/>
  </si>
  <si>
    <t>技能実習</t>
    <rPh sb="0" eb="2">
      <t>ギノウ</t>
    </rPh>
    <rPh sb="2" eb="4">
      <t>ジッシュウ</t>
    </rPh>
    <phoneticPr fontId="8"/>
  </si>
  <si>
    <t>資格外活動</t>
    <rPh sb="0" eb="3">
      <t>シカクガイ</t>
    </rPh>
    <rPh sb="3" eb="5">
      <t>カツドウ</t>
    </rPh>
    <phoneticPr fontId="8"/>
  </si>
  <si>
    <t>うち留学</t>
    <rPh sb="2" eb="4">
      <t>リュウガク</t>
    </rPh>
    <phoneticPr fontId="8"/>
  </si>
  <si>
    <t>身分に基づく在留資格　</t>
    <rPh sb="0" eb="1">
      <t>ミ</t>
    </rPh>
    <rPh sb="1" eb="2">
      <t>ブン</t>
    </rPh>
    <rPh sb="3" eb="4">
      <t>モト</t>
    </rPh>
    <rPh sb="6" eb="7">
      <t>ザイ</t>
    </rPh>
    <rPh sb="7" eb="8">
      <t>ドメ</t>
    </rPh>
    <rPh sb="8" eb="9">
      <t>シ</t>
    </rPh>
    <rPh sb="9" eb="10">
      <t>カク</t>
    </rPh>
    <phoneticPr fontId="14"/>
  </si>
  <si>
    <t>うち永住者</t>
    <rPh sb="2" eb="5">
      <t>エイジュウシャ</t>
    </rPh>
    <phoneticPr fontId="8"/>
  </si>
  <si>
    <t>うち日本人の配偶者等</t>
    <rPh sb="2" eb="5">
      <t>ニホンジン</t>
    </rPh>
    <rPh sb="6" eb="9">
      <t>ハイグウシャ</t>
    </rPh>
    <rPh sb="9" eb="10">
      <t>トウ</t>
    </rPh>
    <phoneticPr fontId="8"/>
  </si>
  <si>
    <t>うち定住者</t>
    <rPh sb="2" eb="5">
      <t>テイジュウシャ</t>
    </rPh>
    <phoneticPr fontId="8"/>
  </si>
  <si>
    <t>国籍別</t>
    <rPh sb="0" eb="3">
      <t>コクセキベツ</t>
    </rPh>
    <phoneticPr fontId="8"/>
  </si>
  <si>
    <t>中国（香港等を含む）</t>
    <rPh sb="3" eb="5">
      <t>ホンコン</t>
    </rPh>
    <rPh sb="5" eb="6">
      <t>トウ</t>
    </rPh>
    <rPh sb="7" eb="8">
      <t>フク</t>
    </rPh>
    <phoneticPr fontId="14"/>
  </si>
  <si>
    <t>ベトナム</t>
  </si>
  <si>
    <t>ネパール</t>
    <phoneticPr fontId="8"/>
  </si>
  <si>
    <t>G7/8＋オーストラリア＋ニュージーランド</t>
    <phoneticPr fontId="14"/>
  </si>
  <si>
    <t>うちアメリカ</t>
    <phoneticPr fontId="8"/>
  </si>
  <si>
    <t>うちイギリス</t>
    <phoneticPr fontId="8"/>
  </si>
  <si>
    <t>注：</t>
    <rPh sb="0" eb="1">
      <t>チュウ</t>
    </rPh>
    <phoneticPr fontId="8"/>
  </si>
  <si>
    <t>「派遣・請負」欄は、各年10月末現在における外国人労働者のうち労働者派遣・請負事業を行っている事業所に就労している外国人労働者数を示す。</t>
    <rPh sb="10" eb="12">
      <t>カクネン</t>
    </rPh>
    <rPh sb="14" eb="16">
      <t>ガツマツ</t>
    </rPh>
    <rPh sb="16" eb="18">
      <t>ゲンザイ</t>
    </rPh>
    <rPh sb="22" eb="25">
      <t>ガイコクジン</t>
    </rPh>
    <rPh sb="25" eb="28">
      <t>ロウドウシャ</t>
    </rPh>
    <phoneticPr fontId="8"/>
  </si>
  <si>
    <t>（参考表）外国人雇用事業所数及び外国人労働者数の５カ年推移　【東京労働局】</t>
    <rPh sb="1" eb="3">
      <t>サンコウ</t>
    </rPh>
    <rPh sb="3" eb="4">
      <t>ヒョウ</t>
    </rPh>
    <rPh sb="5" eb="10">
      <t>ガイコクジンコヨウ</t>
    </rPh>
    <rPh sb="10" eb="13">
      <t>ジギョウショ</t>
    </rPh>
    <rPh sb="13" eb="14">
      <t>スウ</t>
    </rPh>
    <rPh sb="14" eb="15">
      <t>オヨ</t>
    </rPh>
    <rPh sb="16" eb="19">
      <t>ガイコクジン</t>
    </rPh>
    <rPh sb="19" eb="22">
      <t>ロウドウシャ</t>
    </rPh>
    <rPh sb="22" eb="23">
      <t>スウ</t>
    </rPh>
    <rPh sb="26" eb="27">
      <t>ネン</t>
    </rPh>
    <rPh sb="27" eb="29">
      <t>スイイ</t>
    </rPh>
    <rPh sb="31" eb="33">
      <t>トウキョウ</t>
    </rPh>
    <rPh sb="33" eb="35">
      <t>ロウドウ</t>
    </rPh>
    <rPh sb="35" eb="36">
      <t>キョク</t>
    </rPh>
    <phoneticPr fontId="19"/>
  </si>
  <si>
    <t>-</t>
    <phoneticPr fontId="8"/>
  </si>
  <si>
    <t>-</t>
    <phoneticPr fontId="8"/>
  </si>
  <si>
    <t>「外国人雇用状況」の届出状況表一覧（平成29年10月末現在）</t>
    <rPh sb="1" eb="4">
      <t>ガイコクジン</t>
    </rPh>
    <rPh sb="4" eb="6">
      <t>コヨウ</t>
    </rPh>
    <rPh sb="6" eb="8">
      <t>ジョウキョウ</t>
    </rPh>
    <rPh sb="10" eb="12">
      <t>トドケデ</t>
    </rPh>
    <rPh sb="12" eb="14">
      <t>ジョウキョウ</t>
    </rPh>
    <rPh sb="14" eb="15">
      <t>ヒョウ</t>
    </rPh>
    <rPh sb="15" eb="17">
      <t>イチラン</t>
    </rPh>
    <phoneticPr fontId="8"/>
  </si>
  <si>
    <t>平成29年度10月末現在</t>
    <phoneticPr fontId="8"/>
  </si>
  <si>
    <t>平成29年度10月末現在</t>
    <phoneticPr fontId="8"/>
  </si>
  <si>
    <t>平成29年度10月末現在</t>
    <phoneticPr fontId="8"/>
  </si>
  <si>
    <t>平成25年</t>
    <phoneticPr fontId="8"/>
  </si>
  <si>
    <t>平成26年</t>
    <phoneticPr fontId="8"/>
  </si>
  <si>
    <t>平成27年</t>
    <phoneticPr fontId="8"/>
  </si>
  <si>
    <t>平成28年</t>
    <phoneticPr fontId="8"/>
  </si>
  <si>
    <t>平成29年</t>
    <phoneticPr fontId="8"/>
  </si>
  <si>
    <t>平成29年</t>
    <rPh sb="0" eb="2">
      <t>ヘイセイ</t>
    </rPh>
    <rPh sb="4" eb="5">
      <t>ネン</t>
    </rPh>
    <phoneticPr fontId="8"/>
  </si>
  <si>
    <t>-</t>
  </si>
  <si>
    <t>平成29年度10月末現在</t>
    <phoneticPr fontId="8"/>
  </si>
  <si>
    <t>平成29年度10月末現在</t>
    <phoneticPr fontId="8"/>
  </si>
  <si>
    <t>在留資格「特定活動」（②）は、ワーキング・ホリデー、外交官等に雇用される家事使用人等の合計。</t>
    <phoneticPr fontId="14"/>
  </si>
  <si>
    <t>うち技術・人文
知識・国際業務</t>
    <phoneticPr fontId="14"/>
  </si>
  <si>
    <t>うち教育、
学習支援業</t>
    <phoneticPr fontId="8"/>
  </si>
  <si>
    <t>うち宿泊業、
飲食サービス業</t>
    <rPh sb="7" eb="9">
      <t>インショク</t>
    </rPh>
    <rPh sb="13" eb="14">
      <t>ギョウ</t>
    </rPh>
    <phoneticPr fontId="14"/>
  </si>
  <si>
    <t>うち卸売業、
小売業</t>
    <rPh sb="4" eb="5">
      <t>ギョウ</t>
    </rPh>
    <phoneticPr fontId="14"/>
  </si>
  <si>
    <t>①専門的・技術的分野の
在留資格</t>
    <rPh sb="1" eb="4">
      <t>センモンテキ</t>
    </rPh>
    <rPh sb="5" eb="8">
      <t>ギジュツテキ</t>
    </rPh>
    <rPh sb="8" eb="10">
      <t>ブンヤ</t>
    </rPh>
    <rPh sb="12" eb="14">
      <t>ザイリュウ</t>
    </rPh>
    <rPh sb="14" eb="16">
      <t>シカク</t>
    </rPh>
    <phoneticPr fontId="14"/>
  </si>
  <si>
    <t>うち技術・人文
知識・国際業務</t>
    <phoneticPr fontId="8"/>
  </si>
  <si>
    <t>うち教育、
学習支援業</t>
    <phoneticPr fontId="14"/>
  </si>
  <si>
    <t>うちサービス業（他に分類されないもの）</t>
    <phoneticPr fontId="14"/>
  </si>
  <si>
    <t>教育、学習支援業</t>
    <phoneticPr fontId="8"/>
  </si>
  <si>
    <t>（別表２）産業別・外国人雇用事業所数及び外国人労働者数</t>
    <rPh sb="9" eb="14">
      <t>ガイコクジンコヨウ</t>
    </rPh>
    <rPh sb="14" eb="17">
      <t>ジギョウショ</t>
    </rPh>
    <rPh sb="17" eb="18">
      <t>スウ</t>
    </rPh>
    <rPh sb="18" eb="19">
      <t>オヨ</t>
    </rPh>
    <phoneticPr fontId="8"/>
  </si>
  <si>
    <t>（別表３）在留資格別・産業別外国人労働者数</t>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phoneticPr fontId="8"/>
  </si>
  <si>
    <t>（別表４）国籍別・産業別外国人労働者数</t>
    <rPh sb="9" eb="10">
      <t>サン</t>
    </rPh>
    <rPh sb="10" eb="11">
      <t>ギョウ</t>
    </rPh>
    <rPh sb="11" eb="12">
      <t>ベツ</t>
    </rPh>
    <rPh sb="12" eb="13">
      <t>ガイ</t>
    </rPh>
    <rPh sb="13" eb="14">
      <t>コク</t>
    </rPh>
    <rPh sb="14" eb="15">
      <t>ジン</t>
    </rPh>
    <phoneticPr fontId="8"/>
  </si>
  <si>
    <t>（別表５）事業所規模別・外国人雇用事業所数及び外国人労働者数</t>
    <rPh sb="5" eb="8">
      <t>ジギョウショ</t>
    </rPh>
    <rPh sb="21" eb="22">
      <t>オヨ</t>
    </rPh>
    <phoneticPr fontId="8"/>
  </si>
  <si>
    <t>　（別表２）産業別・外国人雇用事業所数及び外国人労働者数（東京労働局）</t>
    <rPh sb="2" eb="3">
      <t>ベツ</t>
    </rPh>
    <rPh sb="3" eb="4">
      <t>ヒョウ</t>
    </rPh>
    <rPh sb="10" eb="15">
      <t>ガイコクジンコヨウ</t>
    </rPh>
    <rPh sb="15" eb="18">
      <t>ジギョウショ</t>
    </rPh>
    <rPh sb="18" eb="19">
      <t>スウ</t>
    </rPh>
    <rPh sb="19" eb="20">
      <t>オヨ</t>
    </rPh>
    <rPh sb="29" eb="31">
      <t>トウキョウ</t>
    </rPh>
    <rPh sb="31" eb="34">
      <t>ロウドウキョク</t>
    </rPh>
    <phoneticPr fontId="8"/>
  </si>
  <si>
    <t>（別表３）在留資格別・産業別外国人労働者数（東京労働局）</t>
    <rPh sb="1" eb="2">
      <t>ベツ</t>
    </rPh>
    <rPh sb="2" eb="3">
      <t>ヒョウ</t>
    </rPh>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rPh sb="22" eb="24">
      <t>トウキョウ</t>
    </rPh>
    <phoneticPr fontId="8"/>
  </si>
  <si>
    <t>（別表４）国籍別・産業別外国人労働者数（東京労働局）</t>
    <rPh sb="1" eb="2">
      <t>ベツ</t>
    </rPh>
    <rPh sb="2" eb="3">
      <t>ヒョウ</t>
    </rPh>
    <rPh sb="9" eb="10">
      <t>サン</t>
    </rPh>
    <rPh sb="10" eb="11">
      <t>ギョウ</t>
    </rPh>
    <rPh sb="11" eb="12">
      <t>ベツ</t>
    </rPh>
    <rPh sb="12" eb="13">
      <t>ガイ</t>
    </rPh>
    <rPh sb="13" eb="14">
      <t>コク</t>
    </rPh>
    <rPh sb="14" eb="15">
      <t>ジン</t>
    </rPh>
    <rPh sb="20" eb="22">
      <t>トウキョウ</t>
    </rPh>
    <phoneticPr fontId="8"/>
  </si>
  <si>
    <t>（別表５）事業所規模別・外国人雇用事業所数及び外国人労働者数（東京労働局）</t>
    <rPh sb="1" eb="2">
      <t>ベツ</t>
    </rPh>
    <rPh sb="2" eb="3">
      <t>ヒョウ</t>
    </rPh>
    <rPh sb="5" eb="8">
      <t>ジギョウショ</t>
    </rPh>
    <rPh sb="21" eb="22">
      <t>オヨ</t>
    </rPh>
    <rPh sb="31" eb="33">
      <t>トウキョウ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</si>
</sst>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0_ ;;\-\ "/>
    <numFmt numFmtId="177" formatCode="\(0.0\)"/>
    <numFmt numFmtId="178" formatCode="#,##0_);[Red]\(#,##0\)"/>
    <numFmt numFmtId="179" formatCode="#,##0_ "/>
    <numFmt numFmtId="180" formatCode="&quot;[&quot;0.0&quot;]&quot;"/>
    <numFmt numFmtId="181" formatCode="0.0_);[Red]\(0.0\)"/>
    <numFmt numFmtId="182" formatCode="#,##0.0_);[Red]\(#,##0.0\)"/>
    <numFmt numFmtId="183" formatCode="\(0.0%\)"/>
    <numFmt numFmtId="184" formatCode="&quot;【&quot;0.0%&quot;】&quot;"/>
    <numFmt numFmtId="185" formatCode="0.0_ "/>
    <numFmt numFmtId="186" formatCode="#,##0.0_ "/>
    <numFmt numFmtId="187" formatCode="#,##0.0;&quot;▲ &quot;#,##0.0"/>
    <numFmt numFmtId="188" formatCode="#,##0.0;[Red]\-#,##0.0"/>
    <numFmt numFmtId="189" formatCode="#,##0.0\ ;&quot;▲ &quot;#,##0.0\ "/>
  </numFmts>
  <fonts count="40">
    <font>
      <sz val="11"/>
      <name val="MS P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MS PGothic"/>
      <family val="3"/>
      <charset val="128"/>
    </font>
    <font>
      <sz val="18"/>
      <name val="ＭＳ ゴシック"/>
      <family val="3"/>
      <charset val="128"/>
    </font>
    <font>
      <sz val="6"/>
      <name val="MS PGothic"/>
      <family val="3"/>
      <charset val="128"/>
    </font>
    <font>
      <sz val="9"/>
      <name val="ＭＳ 明朝"/>
      <family val="1"/>
      <charset val="128"/>
    </font>
    <font>
      <sz val="11"/>
      <name val="明朝"/>
      <family val="3"/>
      <charset val="128"/>
    </font>
    <font>
      <sz val="12"/>
      <name val="ＭＳ ゴシック"/>
      <family val="3"/>
      <charset val="128"/>
    </font>
    <font>
      <sz val="16"/>
      <name val="ＭＳ ゴシック"/>
      <family val="3"/>
      <charset val="128"/>
    </font>
    <font>
      <sz val="9"/>
      <name val="ＭＳ ゴシック"/>
      <family val="3"/>
      <charset val="128"/>
    </font>
    <font>
      <sz val="6"/>
      <name val="明朝"/>
      <family val="3"/>
      <charset val="128"/>
    </font>
    <font>
      <sz val="10"/>
      <name val="ＭＳ 明朝"/>
      <family val="1"/>
      <charset val="128"/>
    </font>
    <font>
      <sz val="6"/>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b/>
      <sz val="9"/>
      <color indexed="81"/>
      <name val="ＭＳ Ｐゴシック"/>
      <family val="3"/>
      <charset val="128"/>
    </font>
    <font>
      <sz val="10"/>
      <name val="ＭＳ ゴシック"/>
      <family val="3"/>
      <charset val="128"/>
    </font>
    <font>
      <sz val="11"/>
      <name val="ＭＳ 明朝"/>
      <family val="1"/>
      <charset val="128"/>
    </font>
    <font>
      <sz val="12"/>
      <color theme="1"/>
      <name val="ＭＳ ゴシック"/>
      <family val="3"/>
      <charset val="128"/>
    </font>
    <font>
      <sz val="8"/>
      <name val="ＭＳ 明朝"/>
      <family val="1"/>
      <charset val="128"/>
    </font>
    <font>
      <sz val="16"/>
      <name val="ＭＳ Ｐゴシック"/>
      <family val="3"/>
      <charset val="128"/>
    </font>
    <font>
      <sz val="12"/>
      <name val="ＭＳ Ｐゴシック"/>
      <family val="3"/>
      <charset val="128"/>
    </font>
    <font>
      <sz val="12"/>
      <name val="ＭＳ 明朝"/>
      <family val="1"/>
      <charset val="128"/>
    </font>
    <font>
      <sz val="14"/>
      <name val="ＭＳ ゴシック"/>
      <family val="3"/>
      <charset val="128"/>
    </font>
    <font>
      <sz val="14"/>
      <name val="ＭＳ 明朝"/>
      <family val="1"/>
      <charset val="128"/>
    </font>
    <font>
      <sz val="14"/>
      <name val="ＭＳ Ｐゴシック"/>
      <family val="3"/>
      <charset val="128"/>
    </font>
    <font>
      <sz val="8"/>
      <name val="ＭＳ ゴシック"/>
      <family val="3"/>
      <charset val="128"/>
    </font>
    <font>
      <sz val="12"/>
      <color theme="1"/>
      <name val="ＭＳ 明朝"/>
      <family val="1"/>
      <charset val="128"/>
    </font>
    <font>
      <sz val="20"/>
      <name val="ＭＳ ゴシック"/>
      <family val="3"/>
      <charset val="128"/>
    </font>
    <font>
      <sz val="10"/>
      <color theme="1"/>
      <name val="ＭＳ ゴシック"/>
      <family val="3"/>
      <charset val="128"/>
    </font>
    <font>
      <sz val="20"/>
      <color theme="1"/>
      <name val="ＭＳ ゴシック"/>
      <family val="3"/>
      <charset val="128"/>
    </font>
    <font>
      <sz val="20"/>
      <name val="MS PGothic"/>
      <family val="3"/>
      <charset val="128"/>
    </font>
    <font>
      <sz val="14"/>
      <color theme="1"/>
      <name val="ＭＳ ゴシック"/>
      <family val="3"/>
      <charset val="128"/>
    </font>
    <font>
      <sz val="12"/>
      <name val="MS PGothic"/>
      <family val="3"/>
      <charset val="128"/>
    </font>
    <font>
      <sz val="12"/>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0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double">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double">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dotted">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tted">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medium">
        <color indexed="64"/>
      </left>
      <right style="dotted">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double">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hair">
        <color indexed="64"/>
      </bottom>
      <diagonal/>
    </border>
    <border>
      <left style="dotted">
        <color indexed="64"/>
      </left>
      <right style="medium">
        <color indexed="64"/>
      </right>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dotted">
        <color indexed="64"/>
      </left>
      <right style="medium">
        <color indexed="64"/>
      </right>
      <top style="double">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dotted">
        <color indexed="64"/>
      </right>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diagonal/>
    </border>
    <border>
      <left style="hair">
        <color indexed="64"/>
      </left>
      <right/>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thin">
        <color indexed="64"/>
      </bottom>
      <diagonal/>
    </border>
    <border>
      <left/>
      <right style="thin">
        <color indexed="64"/>
      </right>
      <top/>
      <bottom style="hair">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medium">
        <color auto="1"/>
      </left>
      <right style="thin">
        <color indexed="64"/>
      </right>
      <top style="medium">
        <color auto="1"/>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thin">
        <color indexed="64"/>
      </left>
      <right/>
      <top/>
      <bottom/>
      <diagonal/>
    </border>
    <border>
      <left style="medium">
        <color indexed="64"/>
      </left>
      <right/>
      <top style="dotted">
        <color indexed="64"/>
      </top>
      <bottom style="thin">
        <color indexed="64"/>
      </bottom>
      <diagonal/>
    </border>
    <border>
      <left style="thin">
        <color indexed="64"/>
      </left>
      <right/>
      <top style="medium">
        <color indexed="64"/>
      </top>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thin">
        <color indexed="64"/>
      </left>
      <right/>
      <top/>
      <bottom style="medium">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double">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s>
  <cellStyleXfs count="22">
    <xf numFmtId="0" fontId="0" fillId="0" borderId="0"/>
    <xf numFmtId="38" fontId="6" fillId="0" borderId="0" applyFont="0" applyFill="0" applyBorder="0" applyAlignment="0" applyProtection="0">
      <alignment vertical="center"/>
    </xf>
    <xf numFmtId="0" fontId="1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6" fontId="17" fillId="0" borderId="0" applyFont="0" applyFill="0" applyBorder="0" applyAlignment="0" applyProtection="0">
      <alignment vertical="center"/>
    </xf>
    <xf numFmtId="0" fontId="3"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910">
    <xf numFmtId="0" fontId="0" fillId="0" borderId="0" xfId="0"/>
    <xf numFmtId="0" fontId="7" fillId="0" borderId="0" xfId="0" applyFont="1" applyFill="1" applyAlignment="1">
      <alignment horizontal="center" vertical="center"/>
    </xf>
    <xf numFmtId="0" fontId="9" fillId="0" borderId="0" xfId="0" applyFont="1" applyFill="1" applyAlignment="1">
      <alignment vertical="center"/>
    </xf>
    <xf numFmtId="0" fontId="11" fillId="0" borderId="0" xfId="2" applyFont="1" applyFill="1" applyAlignment="1" applyProtection="1">
      <alignment vertical="center"/>
      <protection locked="0"/>
    </xf>
    <xf numFmtId="0" fontId="17" fillId="0" borderId="0" xfId="2" applyFont="1" applyFill="1" applyProtection="1">
      <protection locked="0"/>
    </xf>
    <xf numFmtId="0" fontId="18" fillId="0" borderId="0" xfId="2" applyFont="1" applyFill="1" applyProtection="1">
      <protection locked="0"/>
    </xf>
    <xf numFmtId="0" fontId="12" fillId="0" borderId="0" xfId="0" applyFont="1" applyFill="1" applyAlignment="1">
      <alignment horizontal="center" vertical="center"/>
    </xf>
    <xf numFmtId="49" fontId="15" fillId="0" borderId="0" xfId="0" applyNumberFormat="1" applyFont="1" applyFill="1" applyAlignment="1">
      <alignment vertical="center"/>
    </xf>
    <xf numFmtId="0" fontId="22" fillId="0" borderId="0" xfId="0" applyFont="1" applyFill="1" applyBorder="1" applyAlignment="1">
      <alignment vertical="center"/>
    </xf>
    <xf numFmtId="0" fontId="21" fillId="0" borderId="0" xfId="0" applyFont="1" applyFill="1" applyBorder="1" applyAlignment="1">
      <alignment horizontal="right" vertical="center"/>
    </xf>
    <xf numFmtId="49" fontId="15" fillId="0" borderId="2" xfId="0" applyNumberFormat="1" applyFont="1" applyFill="1" applyBorder="1" applyAlignment="1">
      <alignment vertical="center"/>
    </xf>
    <xf numFmtId="49" fontId="15" fillId="0" borderId="3" xfId="0" applyNumberFormat="1" applyFont="1" applyFill="1" applyBorder="1" applyAlignment="1">
      <alignment vertical="center"/>
    </xf>
    <xf numFmtId="49" fontId="15" fillId="0" borderId="4" xfId="0" applyNumberFormat="1" applyFont="1" applyFill="1" applyBorder="1" applyAlignment="1">
      <alignment vertical="center"/>
    </xf>
    <xf numFmtId="49" fontId="15" fillId="0" borderId="6" xfId="0" applyNumberFormat="1" applyFont="1" applyFill="1" applyBorder="1" applyAlignment="1">
      <alignment vertical="center"/>
    </xf>
    <xf numFmtId="49" fontId="15" fillId="0" borderId="0" xfId="0" applyNumberFormat="1" applyFont="1" applyFill="1" applyBorder="1" applyAlignment="1">
      <alignment vertical="center"/>
    </xf>
    <xf numFmtId="49" fontId="23" fillId="0" borderId="0" xfId="0" applyNumberFormat="1" applyFont="1" applyFill="1" applyBorder="1" applyAlignment="1">
      <alignment vertical="center" wrapText="1"/>
    </xf>
    <xf numFmtId="49" fontId="15" fillId="0" borderId="37" xfId="0" applyNumberFormat="1" applyFont="1" applyFill="1" applyBorder="1" applyAlignment="1">
      <alignment vertical="center"/>
    </xf>
    <xf numFmtId="0" fontId="9" fillId="0" borderId="6" xfId="0" applyFont="1" applyFill="1" applyBorder="1" applyAlignment="1">
      <alignment horizontal="center" vertical="center"/>
    </xf>
    <xf numFmtId="49" fontId="21" fillId="0" borderId="19" xfId="0" applyNumberFormat="1" applyFont="1" applyFill="1" applyBorder="1" applyAlignment="1">
      <alignment vertical="center"/>
    </xf>
    <xf numFmtId="180" fontId="22" fillId="0" borderId="29" xfId="1" applyNumberFormat="1" applyFont="1" applyFill="1" applyBorder="1" applyAlignment="1">
      <alignment horizontal="left" vertical="center"/>
    </xf>
    <xf numFmtId="181" fontId="18" fillId="0" borderId="41" xfId="1" applyNumberFormat="1" applyFont="1" applyFill="1" applyBorder="1" applyAlignment="1">
      <alignment horizontal="right" vertical="center"/>
    </xf>
    <xf numFmtId="49" fontId="21" fillId="0" borderId="18" xfId="0" applyNumberFormat="1" applyFont="1" applyFill="1" applyBorder="1" applyAlignment="1">
      <alignment vertical="center"/>
    </xf>
    <xf numFmtId="49" fontId="21" fillId="0" borderId="28" xfId="0" applyNumberFormat="1" applyFont="1" applyFill="1" applyBorder="1" applyAlignment="1">
      <alignment vertical="center"/>
    </xf>
    <xf numFmtId="178" fontId="18" fillId="0" borderId="18" xfId="0" applyNumberFormat="1" applyFont="1" applyFill="1" applyBorder="1" applyAlignment="1">
      <alignment vertical="center"/>
    </xf>
    <xf numFmtId="178" fontId="22" fillId="0" borderId="40" xfId="0" applyNumberFormat="1" applyFont="1" applyFill="1" applyBorder="1" applyAlignment="1">
      <alignment vertical="center"/>
    </xf>
    <xf numFmtId="179" fontId="18" fillId="0" borderId="42" xfId="1" applyNumberFormat="1" applyFont="1" applyFill="1" applyBorder="1" applyAlignment="1">
      <alignment horizontal="right" vertical="center"/>
    </xf>
    <xf numFmtId="0" fontId="13" fillId="0" borderId="28" xfId="0" applyFont="1" applyFill="1" applyBorder="1" applyAlignment="1">
      <alignment vertical="center"/>
    </xf>
    <xf numFmtId="49" fontId="21" fillId="0" borderId="6" xfId="0" applyNumberFormat="1" applyFont="1" applyFill="1" applyBorder="1" applyAlignment="1">
      <alignment vertical="center"/>
    </xf>
    <xf numFmtId="49" fontId="21" fillId="0" borderId="0" xfId="0" applyNumberFormat="1" applyFont="1" applyFill="1" applyBorder="1" applyAlignment="1">
      <alignment vertical="center"/>
    </xf>
    <xf numFmtId="0" fontId="13" fillId="0" borderId="0" xfId="0" applyFont="1" applyFill="1" applyBorder="1" applyAlignment="1">
      <alignment vertical="center"/>
    </xf>
    <xf numFmtId="49" fontId="21" fillId="0" borderId="37" xfId="0" applyNumberFormat="1" applyFont="1" applyFill="1" applyBorder="1" applyAlignment="1">
      <alignment vertical="center"/>
    </xf>
    <xf numFmtId="178" fontId="18" fillId="0" borderId="6" xfId="0" applyNumberFormat="1" applyFont="1" applyFill="1" applyBorder="1" applyAlignment="1">
      <alignment vertical="center"/>
    </xf>
    <xf numFmtId="180" fontId="22" fillId="0" borderId="44" xfId="1" applyNumberFormat="1" applyFont="1" applyFill="1" applyBorder="1" applyAlignment="1">
      <alignment horizontal="left" vertical="center"/>
    </xf>
    <xf numFmtId="181" fontId="18" fillId="0" borderId="45" xfId="1" applyNumberFormat="1" applyFont="1" applyFill="1" applyBorder="1" applyAlignment="1">
      <alignment horizontal="right" vertical="center"/>
    </xf>
    <xf numFmtId="179" fontId="18" fillId="0" borderId="46" xfId="1" applyNumberFormat="1" applyFont="1" applyFill="1" applyBorder="1" applyAlignment="1">
      <alignment horizontal="right" vertical="center"/>
    </xf>
    <xf numFmtId="49" fontId="15" fillId="0" borderId="47" xfId="0" applyNumberFormat="1" applyFont="1" applyFill="1" applyBorder="1" applyAlignment="1">
      <alignment vertical="center"/>
    </xf>
    <xf numFmtId="49" fontId="15" fillId="0" borderId="48" xfId="0" applyNumberFormat="1" applyFont="1" applyFill="1" applyBorder="1" applyAlignment="1">
      <alignment vertical="center"/>
    </xf>
    <xf numFmtId="0" fontId="9" fillId="0" borderId="49" xfId="0" applyFont="1" applyFill="1" applyBorder="1" applyAlignment="1">
      <alignment vertical="center"/>
    </xf>
    <xf numFmtId="178" fontId="22" fillId="0" borderId="50" xfId="0" applyNumberFormat="1" applyFont="1" applyFill="1" applyBorder="1" applyAlignment="1">
      <alignment vertical="center"/>
    </xf>
    <xf numFmtId="178" fontId="22" fillId="0" borderId="51" xfId="0" applyNumberFormat="1" applyFont="1" applyFill="1" applyBorder="1" applyAlignment="1">
      <alignment vertical="center"/>
    </xf>
    <xf numFmtId="180" fontId="22" fillId="0" borderId="52" xfId="1" applyNumberFormat="1" applyFont="1" applyFill="1" applyBorder="1" applyAlignment="1">
      <alignment horizontal="left" vertical="center"/>
    </xf>
    <xf numFmtId="181" fontId="22" fillId="0" borderId="53" xfId="1" applyNumberFormat="1" applyFont="1" applyFill="1" applyBorder="1" applyAlignment="1">
      <alignment horizontal="right" vertical="center"/>
    </xf>
    <xf numFmtId="179" fontId="22" fillId="0" borderId="54" xfId="1" applyNumberFormat="1" applyFont="1" applyFill="1" applyBorder="1" applyAlignment="1">
      <alignment horizontal="right" vertical="center"/>
    </xf>
    <xf numFmtId="179" fontId="22" fillId="0" borderId="48" xfId="1" applyNumberFormat="1" applyFont="1" applyFill="1" applyBorder="1" applyAlignment="1">
      <alignment horizontal="right" vertical="center"/>
    </xf>
    <xf numFmtId="180" fontId="22" fillId="0" borderId="52" xfId="0" applyNumberFormat="1" applyFont="1" applyFill="1" applyBorder="1" applyAlignment="1">
      <alignment horizontal="left" vertical="center"/>
    </xf>
    <xf numFmtId="179" fontId="22" fillId="0" borderId="54" xfId="0" applyNumberFormat="1" applyFont="1" applyFill="1" applyBorder="1" applyAlignment="1">
      <alignment vertical="center"/>
    </xf>
    <xf numFmtId="179" fontId="22" fillId="0" borderId="48" xfId="0" applyNumberFormat="1" applyFont="1" applyFill="1" applyBorder="1" applyAlignment="1">
      <alignment vertical="center"/>
    </xf>
    <xf numFmtId="49" fontId="21" fillId="0" borderId="6"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49" fontId="15" fillId="0" borderId="55" xfId="0" applyNumberFormat="1" applyFont="1" applyFill="1" applyBorder="1" applyAlignment="1">
      <alignment vertical="center"/>
    </xf>
    <xf numFmtId="49" fontId="15" fillId="0" borderId="56" xfId="0" applyNumberFormat="1" applyFont="1" applyFill="1" applyBorder="1" applyAlignment="1">
      <alignment vertical="center"/>
    </xf>
    <xf numFmtId="0" fontId="9" fillId="0" borderId="57" xfId="0" applyFont="1" applyFill="1" applyBorder="1" applyAlignment="1">
      <alignment vertical="center"/>
    </xf>
    <xf numFmtId="178" fontId="22" fillId="0" borderId="58" xfId="0" applyNumberFormat="1" applyFont="1" applyFill="1" applyBorder="1" applyAlignment="1">
      <alignment vertical="center"/>
    </xf>
    <xf numFmtId="178" fontId="22" fillId="0" borderId="59" xfId="0" applyNumberFormat="1" applyFont="1" applyFill="1" applyBorder="1" applyAlignment="1">
      <alignment vertical="center"/>
    </xf>
    <xf numFmtId="180" fontId="22" fillId="0" borderId="60" xfId="0" applyNumberFormat="1" applyFont="1" applyFill="1" applyBorder="1" applyAlignment="1">
      <alignment horizontal="left" vertical="center"/>
    </xf>
    <xf numFmtId="181" fontId="22" fillId="0" borderId="61" xfId="1" applyNumberFormat="1" applyFont="1" applyFill="1" applyBorder="1" applyAlignment="1">
      <alignment horizontal="right" vertical="center"/>
    </xf>
    <xf numFmtId="179" fontId="22" fillId="0" borderId="62" xfId="0" applyNumberFormat="1" applyFont="1" applyFill="1" applyBorder="1" applyAlignment="1">
      <alignment vertical="center"/>
    </xf>
    <xf numFmtId="179" fontId="22" fillId="0" borderId="56" xfId="0" applyNumberFormat="1" applyFont="1" applyFill="1" applyBorder="1" applyAlignment="1">
      <alignment vertical="center"/>
    </xf>
    <xf numFmtId="0" fontId="13" fillId="0" borderId="19" xfId="0" applyFont="1" applyFill="1" applyBorder="1" applyAlignment="1">
      <alignment vertical="center"/>
    </xf>
    <xf numFmtId="179" fontId="18" fillId="0" borderId="42" xfId="0" applyNumberFormat="1" applyFont="1" applyFill="1" applyBorder="1" applyAlignment="1">
      <alignment vertical="center"/>
    </xf>
    <xf numFmtId="180" fontId="22" fillId="0" borderId="29" xfId="0" applyNumberFormat="1" applyFont="1" applyFill="1" applyBorder="1" applyAlignment="1">
      <alignment horizontal="left" vertical="center"/>
    </xf>
    <xf numFmtId="49" fontId="21" fillId="0" borderId="63" xfId="0" applyNumberFormat="1" applyFont="1" applyFill="1" applyBorder="1" applyAlignment="1">
      <alignment vertical="center"/>
    </xf>
    <xf numFmtId="49" fontId="21" fillId="0" borderId="64" xfId="0" applyNumberFormat="1" applyFont="1" applyFill="1" applyBorder="1" applyAlignment="1">
      <alignment vertical="center"/>
    </xf>
    <xf numFmtId="49" fontId="21" fillId="0" borderId="65" xfId="0" applyNumberFormat="1" applyFont="1" applyFill="1" applyBorder="1" applyAlignment="1">
      <alignment vertical="center"/>
    </xf>
    <xf numFmtId="0" fontId="13" fillId="0" borderId="65" xfId="0" applyFont="1" applyFill="1" applyBorder="1" applyAlignment="1">
      <alignment vertical="center"/>
    </xf>
    <xf numFmtId="49" fontId="21" fillId="0" borderId="66" xfId="0" applyNumberFormat="1" applyFont="1" applyFill="1" applyBorder="1" applyAlignment="1">
      <alignment vertical="center"/>
    </xf>
    <xf numFmtId="178" fontId="18" fillId="0" borderId="67" xfId="0" applyNumberFormat="1" applyFont="1" applyFill="1" applyBorder="1" applyAlignment="1">
      <alignment vertical="center"/>
    </xf>
    <xf numFmtId="178" fontId="22" fillId="0" borderId="68" xfId="0" applyNumberFormat="1" applyFont="1" applyFill="1" applyBorder="1" applyAlignment="1">
      <alignment vertical="center"/>
    </xf>
    <xf numFmtId="180" fontId="22" fillId="0" borderId="69" xfId="0" applyNumberFormat="1" applyFont="1" applyFill="1" applyBorder="1" applyAlignment="1">
      <alignment horizontal="left" vertical="center"/>
    </xf>
    <xf numFmtId="181" fontId="18" fillId="0" borderId="70" xfId="1" applyNumberFormat="1" applyFont="1" applyFill="1" applyBorder="1" applyAlignment="1">
      <alignment horizontal="right" vertical="center"/>
    </xf>
    <xf numFmtId="179" fontId="18" fillId="0" borderId="71" xfId="0" applyNumberFormat="1" applyFont="1" applyFill="1" applyBorder="1" applyAlignment="1">
      <alignment vertical="center"/>
    </xf>
    <xf numFmtId="49" fontId="21" fillId="0" borderId="72"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14" xfId="0" applyNumberFormat="1" applyFont="1" applyFill="1" applyBorder="1" applyAlignment="1">
      <alignment vertical="center"/>
    </xf>
    <xf numFmtId="49" fontId="21" fillId="0" borderId="73" xfId="0" applyNumberFormat="1" applyFont="1" applyFill="1" applyBorder="1" applyAlignment="1">
      <alignment vertical="center"/>
    </xf>
    <xf numFmtId="0" fontId="13" fillId="0" borderId="64" xfId="0" applyFont="1" applyFill="1" applyBorder="1" applyAlignment="1">
      <alignment vertical="center"/>
    </xf>
    <xf numFmtId="49" fontId="21" fillId="0" borderId="74" xfId="0" applyNumberFormat="1" applyFont="1" applyFill="1" applyBorder="1" applyAlignment="1">
      <alignment vertical="center"/>
    </xf>
    <xf numFmtId="178" fontId="18" fillId="0" borderId="63" xfId="0" applyNumberFormat="1" applyFont="1" applyFill="1" applyBorder="1" applyAlignment="1">
      <alignment vertical="center"/>
    </xf>
    <xf numFmtId="178" fontId="22" fillId="0" borderId="75" xfId="0" applyNumberFormat="1" applyFont="1" applyFill="1" applyBorder="1" applyAlignment="1">
      <alignment vertical="center"/>
    </xf>
    <xf numFmtId="180" fontId="22" fillId="0" borderId="76" xfId="0" applyNumberFormat="1" applyFont="1" applyFill="1" applyBorder="1" applyAlignment="1">
      <alignment horizontal="left" vertical="center"/>
    </xf>
    <xf numFmtId="179" fontId="18" fillId="0" borderId="77" xfId="0" applyNumberFormat="1" applyFont="1" applyFill="1" applyBorder="1" applyAlignment="1">
      <alignment vertical="center"/>
    </xf>
    <xf numFmtId="49" fontId="15" fillId="0" borderId="78" xfId="0" applyNumberFormat="1" applyFont="1" applyFill="1" applyBorder="1" applyAlignment="1">
      <alignment vertical="center"/>
    </xf>
    <xf numFmtId="49" fontId="15" fillId="0" borderId="79" xfId="0" applyNumberFormat="1" applyFont="1" applyFill="1" applyBorder="1" applyAlignment="1">
      <alignment vertical="center"/>
    </xf>
    <xf numFmtId="0" fontId="9" fillId="0" borderId="80" xfId="0" applyFont="1" applyFill="1" applyBorder="1" applyAlignment="1">
      <alignment vertical="center"/>
    </xf>
    <xf numFmtId="178" fontId="22" fillId="0" borderId="81" xfId="0" applyNumberFormat="1" applyFont="1" applyFill="1" applyBorder="1" applyAlignment="1">
      <alignment vertical="center"/>
    </xf>
    <xf numFmtId="178" fontId="22" fillId="0" borderId="82" xfId="0" applyNumberFormat="1" applyFont="1" applyFill="1" applyBorder="1" applyAlignment="1">
      <alignment vertical="center"/>
    </xf>
    <xf numFmtId="180" fontId="22" fillId="0" borderId="83" xfId="0" applyNumberFormat="1" applyFont="1" applyFill="1" applyBorder="1" applyAlignment="1">
      <alignment horizontal="left" vertical="center"/>
    </xf>
    <xf numFmtId="181" fontId="22" fillId="0" borderId="84" xfId="1" applyNumberFormat="1" applyFont="1" applyFill="1" applyBorder="1" applyAlignment="1">
      <alignment horizontal="right" vertical="center"/>
    </xf>
    <xf numFmtId="179" fontId="22" fillId="0" borderId="85" xfId="0" applyNumberFormat="1" applyFont="1" applyFill="1" applyBorder="1" applyAlignment="1">
      <alignment vertical="center"/>
    </xf>
    <xf numFmtId="179" fontId="22" fillId="0" borderId="79" xfId="0" applyNumberFormat="1" applyFont="1" applyFill="1" applyBorder="1" applyAlignment="1">
      <alignment vertical="center"/>
    </xf>
    <xf numFmtId="49" fontId="21" fillId="0" borderId="21" xfId="0" applyNumberFormat="1" applyFont="1" applyFill="1" applyBorder="1" applyAlignment="1">
      <alignment vertical="center"/>
    </xf>
    <xf numFmtId="49" fontId="21" fillId="0" borderId="23" xfId="0" applyNumberFormat="1" applyFont="1" applyFill="1" applyBorder="1" applyAlignment="1">
      <alignment vertical="center"/>
    </xf>
    <xf numFmtId="0" fontId="13" fillId="0" borderId="23" xfId="0" applyFont="1" applyFill="1" applyBorder="1" applyAlignment="1">
      <alignment vertical="center"/>
    </xf>
    <xf numFmtId="49" fontId="21" fillId="0" borderId="22" xfId="0" applyNumberFormat="1" applyFont="1" applyFill="1" applyBorder="1" applyAlignment="1">
      <alignment vertical="center"/>
    </xf>
    <xf numFmtId="178" fontId="18" fillId="0" borderId="21" xfId="0" applyNumberFormat="1" applyFont="1" applyFill="1" applyBorder="1" applyAlignment="1">
      <alignment vertical="center"/>
    </xf>
    <xf numFmtId="178" fontId="22" fillId="0" borderId="86" xfId="0" applyNumberFormat="1" applyFont="1" applyFill="1" applyBorder="1" applyAlignment="1">
      <alignment vertical="center"/>
    </xf>
    <xf numFmtId="180" fontId="22" fillId="0" borderId="87" xfId="0" applyNumberFormat="1" applyFont="1" applyFill="1" applyBorder="1" applyAlignment="1">
      <alignment horizontal="left" vertical="center"/>
    </xf>
    <xf numFmtId="181" fontId="18" fillId="0" borderId="9" xfId="1" applyNumberFormat="1" applyFont="1" applyFill="1" applyBorder="1" applyAlignment="1">
      <alignment horizontal="right" vertical="center"/>
    </xf>
    <xf numFmtId="179" fontId="18" fillId="0" borderId="88" xfId="0" applyNumberFormat="1" applyFont="1" applyFill="1" applyBorder="1" applyAlignment="1">
      <alignment vertical="center"/>
    </xf>
    <xf numFmtId="180" fontId="22" fillId="0" borderId="87" xfId="1" applyNumberFormat="1" applyFont="1" applyFill="1" applyBorder="1" applyAlignment="1">
      <alignment horizontal="left" vertical="center"/>
    </xf>
    <xf numFmtId="49" fontId="22" fillId="0" borderId="0" xfId="0" applyNumberFormat="1" applyFont="1" applyFill="1" applyAlignment="1">
      <alignment vertical="center"/>
    </xf>
    <xf numFmtId="179" fontId="22" fillId="0" borderId="0" xfId="0" applyNumberFormat="1" applyFont="1" applyFill="1" applyAlignment="1">
      <alignment vertical="center"/>
    </xf>
    <xf numFmtId="0" fontId="18" fillId="0" borderId="0" xfId="2" applyFont="1" applyFill="1" applyAlignment="1" applyProtection="1">
      <alignment vertical="center"/>
      <protection locked="0"/>
    </xf>
    <xf numFmtId="0" fontId="25" fillId="0" borderId="0" xfId="2" applyFont="1" applyFill="1" applyBorder="1" applyAlignment="1">
      <alignment horizontal="center" vertical="center"/>
    </xf>
    <xf numFmtId="0" fontId="17" fillId="0" borderId="0" xfId="2" applyFont="1" applyFill="1" applyAlignment="1" applyProtection="1">
      <alignment vertical="center"/>
      <protection locked="0"/>
    </xf>
    <xf numFmtId="0" fontId="25" fillId="0" borderId="0" xfId="2" applyFont="1" applyFill="1" applyBorder="1" applyAlignment="1">
      <alignment vertical="center"/>
    </xf>
    <xf numFmtId="0" fontId="26" fillId="0" borderId="0" xfId="2" applyFont="1" applyFill="1" applyBorder="1" applyAlignment="1">
      <alignment horizontal="right" vertical="center"/>
    </xf>
    <xf numFmtId="0" fontId="11" fillId="0" borderId="0" xfId="2" applyFont="1" applyFill="1" applyBorder="1" applyAlignment="1">
      <alignment horizontal="right" vertical="center"/>
    </xf>
    <xf numFmtId="0" fontId="11" fillId="0" borderId="7" xfId="2" applyFont="1" applyFill="1" applyBorder="1" applyAlignment="1" applyProtection="1">
      <alignment horizontal="center" vertical="center" wrapText="1"/>
      <protection locked="0"/>
    </xf>
    <xf numFmtId="179" fontId="28" fillId="0" borderId="24" xfId="2" applyNumberFormat="1" applyFont="1" applyFill="1" applyBorder="1" applyAlignment="1" applyProtection="1">
      <alignment horizontal="right"/>
    </xf>
    <xf numFmtId="179" fontId="28" fillId="0" borderId="5" xfId="2" applyNumberFormat="1" applyFont="1" applyFill="1" applyBorder="1" applyAlignment="1" applyProtection="1">
      <alignment horizontal="right"/>
    </xf>
    <xf numFmtId="183" fontId="11" fillId="0" borderId="107" xfId="0" applyNumberFormat="1" applyFont="1" applyFill="1" applyBorder="1" applyAlignment="1">
      <alignment vertical="center"/>
    </xf>
    <xf numFmtId="183" fontId="11" fillId="0" borderId="108" xfId="0" applyNumberFormat="1" applyFont="1" applyFill="1" applyBorder="1" applyAlignment="1">
      <alignment vertical="center"/>
    </xf>
    <xf numFmtId="179" fontId="28" fillId="0" borderId="111" xfId="0" applyNumberFormat="1" applyFont="1" applyFill="1" applyBorder="1" applyAlignment="1" applyProtection="1"/>
    <xf numFmtId="179" fontId="28" fillId="0" borderId="112" xfId="0" applyNumberFormat="1" applyFont="1" applyFill="1" applyBorder="1" applyAlignment="1" applyProtection="1"/>
    <xf numFmtId="0" fontId="17" fillId="0" borderId="0" xfId="2" applyFont="1" applyFill="1" applyAlignment="1" applyProtection="1">
      <alignment horizontal="right" vertical="center"/>
      <protection locked="0"/>
    </xf>
    <xf numFmtId="183" fontId="27" fillId="0" borderId="37" xfId="0" applyNumberFormat="1" applyFont="1" applyFill="1" applyBorder="1" applyAlignment="1">
      <alignment vertical="center"/>
    </xf>
    <xf numFmtId="183" fontId="11" fillId="0" borderId="37" xfId="0" applyNumberFormat="1" applyFont="1" applyFill="1" applyBorder="1" applyAlignment="1">
      <alignment vertical="center"/>
    </xf>
    <xf numFmtId="183" fontId="11" fillId="0" borderId="24" xfId="0" applyNumberFormat="1" applyFont="1" applyFill="1" applyBorder="1" applyAlignment="1">
      <alignment vertical="center"/>
    </xf>
    <xf numFmtId="179" fontId="28" fillId="0" borderId="113" xfId="0" applyNumberFormat="1" applyFont="1" applyFill="1" applyBorder="1" applyAlignment="1" applyProtection="1"/>
    <xf numFmtId="183" fontId="11" fillId="0" borderId="114" xfId="0" applyNumberFormat="1" applyFont="1" applyFill="1" applyBorder="1" applyAlignment="1">
      <alignment vertical="center"/>
    </xf>
    <xf numFmtId="183" fontId="11" fillId="0" borderId="16" xfId="0" applyNumberFormat="1" applyFont="1" applyFill="1" applyBorder="1" applyAlignment="1">
      <alignment vertical="center"/>
    </xf>
    <xf numFmtId="0" fontId="30" fillId="0" borderId="6" xfId="2" applyFont="1" applyFill="1" applyBorder="1" applyAlignment="1" applyProtection="1">
      <alignment horizontal="center" vertical="center" wrapText="1"/>
      <protection locked="0"/>
    </xf>
    <xf numFmtId="0" fontId="30" fillId="0" borderId="0" xfId="2" applyFont="1" applyFill="1" applyAlignment="1" applyProtection="1">
      <alignment horizontal="center" vertical="center"/>
      <protection locked="0"/>
    </xf>
    <xf numFmtId="183" fontId="27" fillId="0" borderId="24" xfId="0" applyNumberFormat="1" applyFont="1" applyFill="1" applyBorder="1" applyAlignment="1">
      <alignment vertical="center"/>
    </xf>
    <xf numFmtId="183" fontId="11" fillId="0" borderId="25" xfId="0" applyNumberFormat="1" applyFont="1" applyFill="1" applyBorder="1" applyAlignment="1">
      <alignment vertical="center"/>
    </xf>
    <xf numFmtId="183" fontId="11" fillId="0" borderId="8" xfId="0" applyNumberFormat="1" applyFont="1" applyFill="1" applyBorder="1" applyAlignment="1">
      <alignment vertical="center"/>
    </xf>
    <xf numFmtId="0" fontId="17" fillId="0" borderId="0" xfId="2" applyFont="1" applyFill="1" applyAlignment="1" applyProtection="1">
      <alignment horizontal="center"/>
      <protection locked="0"/>
    </xf>
    <xf numFmtId="0" fontId="22" fillId="0" borderId="0" xfId="2" applyFont="1" applyFill="1" applyAlignment="1" applyProtection="1">
      <alignment horizontal="center" wrapText="1"/>
      <protection locked="0"/>
    </xf>
    <xf numFmtId="0" fontId="18" fillId="0" borderId="0" xfId="2" applyFont="1" applyFill="1" applyAlignment="1" applyProtection="1">
      <alignment wrapText="1"/>
      <protection locked="0"/>
    </xf>
    <xf numFmtId="0" fontId="22" fillId="0" borderId="0" xfId="2" applyFont="1" applyFill="1" applyAlignment="1" applyProtection="1">
      <alignment horizontal="center"/>
      <protection locked="0"/>
    </xf>
    <xf numFmtId="0" fontId="18" fillId="0" borderId="0" xfId="2" applyFont="1" applyFill="1" applyAlignment="1" applyProtection="1">
      <protection locked="0"/>
    </xf>
    <xf numFmtId="0" fontId="22" fillId="0" borderId="0" xfId="2" applyFont="1" applyFill="1" applyProtection="1">
      <protection locked="0"/>
    </xf>
    <xf numFmtId="0" fontId="22"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Border="1" applyAlignment="1">
      <alignment horizontal="right" vertical="center"/>
    </xf>
    <xf numFmtId="181" fontId="21" fillId="0" borderId="119" xfId="0" applyNumberFormat="1" applyFont="1" applyFill="1" applyBorder="1" applyAlignment="1">
      <alignment vertical="center"/>
    </xf>
    <xf numFmtId="49" fontId="24" fillId="0" borderId="0" xfId="0" applyNumberFormat="1" applyFont="1" applyFill="1" applyAlignment="1">
      <alignment horizontal="center" vertical="top" wrapText="1"/>
    </xf>
    <xf numFmtId="0" fontId="28" fillId="0" borderId="0" xfId="2" applyFont="1" applyFill="1" applyProtection="1">
      <protection locked="0"/>
    </xf>
    <xf numFmtId="0" fontId="11" fillId="0" borderId="35" xfId="2" applyFont="1" applyFill="1" applyBorder="1" applyAlignment="1">
      <alignment horizontal="center" vertical="center" wrapText="1"/>
    </xf>
    <xf numFmtId="0" fontId="18" fillId="0" borderId="99"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18" fillId="0" borderId="121" xfId="0" applyFont="1" applyFill="1" applyBorder="1" applyAlignment="1">
      <alignment horizontal="center" vertical="center" wrapText="1"/>
    </xf>
    <xf numFmtId="0" fontId="18" fillId="0" borderId="104" xfId="0" applyFont="1" applyFill="1" applyBorder="1" applyAlignment="1">
      <alignment horizontal="center" vertical="center" wrapText="1"/>
    </xf>
    <xf numFmtId="0" fontId="18" fillId="0" borderId="100" xfId="0" applyFont="1" applyFill="1" applyBorder="1" applyAlignment="1">
      <alignment horizontal="center" vertical="center" wrapText="1"/>
    </xf>
    <xf numFmtId="0" fontId="18" fillId="0" borderId="122" xfId="0" applyFont="1" applyFill="1" applyBorder="1" applyAlignment="1">
      <alignment horizontal="center" vertical="center" wrapText="1"/>
    </xf>
    <xf numFmtId="176" fontId="28" fillId="0" borderId="94" xfId="2" applyNumberFormat="1" applyFont="1" applyFill="1" applyBorder="1" applyAlignment="1" applyProtection="1">
      <alignment vertical="center"/>
    </xf>
    <xf numFmtId="176" fontId="28" fillId="0" borderId="125" xfId="2" applyNumberFormat="1" applyFont="1" applyFill="1" applyBorder="1" applyAlignment="1" applyProtection="1">
      <alignment vertical="center"/>
    </xf>
    <xf numFmtId="185" fontId="28" fillId="0" borderId="126" xfId="2" applyNumberFormat="1" applyFont="1" applyFill="1" applyBorder="1" applyAlignment="1" applyProtection="1">
      <alignment vertical="center"/>
    </xf>
    <xf numFmtId="176" fontId="28" fillId="0" borderId="95" xfId="2" applyNumberFormat="1" applyFont="1" applyFill="1" applyBorder="1" applyAlignment="1" applyProtection="1">
      <alignment vertical="center"/>
      <protection locked="0"/>
    </xf>
    <xf numFmtId="185" fontId="28" fillId="0" borderId="127" xfId="2" applyNumberFormat="1" applyFont="1" applyFill="1" applyBorder="1" applyAlignment="1" applyProtection="1">
      <alignment vertical="center"/>
    </xf>
    <xf numFmtId="176" fontId="28" fillId="0" borderId="125" xfId="2" applyNumberFormat="1" applyFont="1" applyFill="1" applyBorder="1" applyAlignment="1" applyProtection="1">
      <alignment vertical="center"/>
      <protection locked="0"/>
    </xf>
    <xf numFmtId="176" fontId="28" fillId="0" borderId="20" xfId="2" applyNumberFormat="1" applyFont="1" applyFill="1" applyBorder="1" applyAlignment="1" applyProtection="1">
      <alignment vertical="center"/>
    </xf>
    <xf numFmtId="176" fontId="28" fillId="0" borderId="73" xfId="2" applyNumberFormat="1" applyFont="1" applyFill="1" applyBorder="1" applyAlignment="1" applyProtection="1">
      <alignment vertical="center"/>
    </xf>
    <xf numFmtId="185" fontId="28" fillId="0" borderId="130" xfId="2" applyNumberFormat="1" applyFont="1" applyFill="1" applyBorder="1" applyAlignment="1" applyProtection="1">
      <alignment vertical="center"/>
    </xf>
    <xf numFmtId="176" fontId="28" fillId="0" borderId="96" xfId="2" applyNumberFormat="1" applyFont="1" applyFill="1" applyBorder="1" applyAlignment="1" applyProtection="1">
      <alignment vertical="center"/>
      <protection locked="0"/>
    </xf>
    <xf numFmtId="185" fontId="28" fillId="0" borderId="131" xfId="2" applyNumberFormat="1" applyFont="1" applyFill="1" applyBorder="1" applyAlignment="1" applyProtection="1">
      <alignment vertical="center"/>
    </xf>
    <xf numFmtId="176" fontId="28" fillId="0" borderId="73" xfId="2" applyNumberFormat="1" applyFont="1" applyFill="1" applyBorder="1" applyAlignment="1" applyProtection="1">
      <alignment vertical="center"/>
      <protection locked="0"/>
    </xf>
    <xf numFmtId="176" fontId="28" fillId="0" borderId="97" xfId="2" applyNumberFormat="1" applyFont="1" applyFill="1" applyBorder="1" applyAlignment="1" applyProtection="1">
      <alignment vertical="center"/>
    </xf>
    <xf numFmtId="176" fontId="28" fillId="0" borderId="133" xfId="2" applyNumberFormat="1" applyFont="1" applyFill="1" applyBorder="1" applyAlignment="1" applyProtection="1">
      <alignment vertical="center"/>
    </xf>
    <xf numFmtId="185" fontId="28" fillId="0" borderId="101" xfId="2" applyNumberFormat="1" applyFont="1" applyFill="1" applyBorder="1" applyAlignment="1" applyProtection="1">
      <alignment vertical="center"/>
    </xf>
    <xf numFmtId="176" fontId="28" fillId="0" borderId="98" xfId="2" applyNumberFormat="1" applyFont="1" applyFill="1" applyBorder="1" applyAlignment="1" applyProtection="1">
      <alignment vertical="center"/>
      <protection locked="0"/>
    </xf>
    <xf numFmtId="185" fontId="28" fillId="0" borderId="102" xfId="2" applyNumberFormat="1" applyFont="1" applyFill="1" applyBorder="1" applyAlignment="1" applyProtection="1">
      <alignment vertical="center"/>
    </xf>
    <xf numFmtId="176" fontId="28" fillId="0" borderId="133" xfId="2" applyNumberFormat="1" applyFont="1" applyFill="1" applyBorder="1" applyAlignment="1" applyProtection="1">
      <alignment vertical="center"/>
      <protection locked="0"/>
    </xf>
    <xf numFmtId="176" fontId="28" fillId="0" borderId="135" xfId="2" applyNumberFormat="1" applyFont="1" applyFill="1" applyBorder="1" applyAlignment="1" applyProtection="1">
      <alignment vertical="center"/>
    </xf>
    <xf numFmtId="185" fontId="28" fillId="0" borderId="136" xfId="2" applyNumberFormat="1" applyFont="1" applyFill="1" applyBorder="1" applyAlignment="1" applyProtection="1">
      <alignment vertical="center"/>
    </xf>
    <xf numFmtId="176" fontId="28" fillId="0" borderId="137" xfId="2" applyNumberFormat="1" applyFont="1" applyFill="1" applyBorder="1" applyAlignment="1" applyProtection="1">
      <alignment vertical="center"/>
    </xf>
    <xf numFmtId="185" fontId="28" fillId="0" borderId="138" xfId="2" applyNumberFormat="1" applyFont="1" applyFill="1" applyBorder="1" applyAlignment="1" applyProtection="1">
      <alignment vertical="center"/>
    </xf>
    <xf numFmtId="0" fontId="26" fillId="0" borderId="0" xfId="2" applyFont="1" applyFill="1" applyProtection="1">
      <protection locked="0"/>
    </xf>
    <xf numFmtId="0" fontId="28" fillId="0" borderId="0" xfId="2" applyFont="1" applyFill="1" applyBorder="1" applyAlignment="1" applyProtection="1">
      <alignment horizontal="center" vertical="center" wrapText="1"/>
      <protection locked="0"/>
    </xf>
    <xf numFmtId="176" fontId="28" fillId="0" borderId="0" xfId="2" applyNumberFormat="1" applyFont="1" applyFill="1" applyBorder="1" applyAlignment="1" applyProtection="1">
      <alignment vertical="center"/>
    </xf>
    <xf numFmtId="185" fontId="28" fillId="0" borderId="0" xfId="2" applyNumberFormat="1" applyFont="1" applyFill="1" applyBorder="1" applyAlignment="1" applyProtection="1">
      <alignment vertical="center"/>
    </xf>
    <xf numFmtId="176" fontId="28" fillId="0" borderId="0" xfId="2"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13" fillId="0" borderId="0" xfId="0" applyFont="1" applyFill="1" applyAlignment="1">
      <alignment vertical="center"/>
    </xf>
    <xf numFmtId="0" fontId="18" fillId="0" borderId="3" xfId="0" applyFont="1" applyFill="1" applyBorder="1" applyAlignment="1">
      <alignment horizontal="center" vertical="center" textRotation="255"/>
    </xf>
    <xf numFmtId="49" fontId="9" fillId="0" borderId="0" xfId="0" applyNumberFormat="1" applyFont="1" applyFill="1" applyAlignment="1">
      <alignment horizontal="center" vertical="top" wrapText="1"/>
    </xf>
    <xf numFmtId="0" fontId="9" fillId="0" borderId="0" xfId="0" applyFont="1" applyFill="1" applyAlignment="1">
      <alignment horizontal="center" vertical="top" wrapText="1"/>
    </xf>
    <xf numFmtId="49" fontId="9" fillId="0" borderId="0" xfId="0" applyNumberFormat="1" applyFont="1" applyFill="1" applyAlignment="1">
      <alignment vertical="top" wrapText="1"/>
    </xf>
    <xf numFmtId="0" fontId="18" fillId="0" borderId="1" xfId="0" applyFont="1" applyFill="1" applyBorder="1" applyAlignment="1">
      <alignment vertical="center"/>
    </xf>
    <xf numFmtId="6" fontId="18" fillId="0" borderId="2" xfId="17" applyFont="1" applyFill="1" applyBorder="1" applyAlignment="1"/>
    <xf numFmtId="6" fontId="18" fillId="0" borderId="3" xfId="17" applyFont="1" applyFill="1" applyBorder="1" applyAlignment="1"/>
    <xf numFmtId="6" fontId="18" fillId="0" borderId="7" xfId="17" applyFont="1" applyFill="1" applyBorder="1" applyAlignment="1"/>
    <xf numFmtId="6" fontId="18" fillId="0" borderId="1" xfId="17" applyFont="1" applyFill="1" applyBorder="1" applyAlignment="1"/>
    <xf numFmtId="0" fontId="18" fillId="0" borderId="147" xfId="0" applyFont="1" applyFill="1" applyBorder="1" applyAlignment="1">
      <alignment horizontal="center" vertical="center"/>
    </xf>
    <xf numFmtId="0" fontId="18" fillId="0" borderId="148" xfId="0" applyFont="1" applyFill="1" applyBorder="1" applyAlignment="1">
      <alignment horizontal="center" vertical="center" wrapText="1"/>
    </xf>
    <xf numFmtId="0" fontId="18" fillId="0" borderId="149" xfId="0" applyFont="1" applyFill="1" applyBorder="1" applyAlignment="1">
      <alignment horizontal="center" vertical="center"/>
    </xf>
    <xf numFmtId="0" fontId="18" fillId="0" borderId="150" xfId="0" applyFont="1" applyFill="1" applyBorder="1" applyAlignment="1">
      <alignment horizontal="center" vertical="center" wrapText="1"/>
    </xf>
    <xf numFmtId="182" fontId="11" fillId="0" borderId="126" xfId="1" applyNumberFormat="1" applyFont="1" applyFill="1" applyBorder="1" applyAlignment="1">
      <alignment vertical="center"/>
    </xf>
    <xf numFmtId="176" fontId="11" fillId="0" borderId="95" xfId="0" applyNumberFormat="1" applyFont="1" applyFill="1" applyBorder="1" applyAlignment="1">
      <alignment vertical="center"/>
    </xf>
    <xf numFmtId="182" fontId="11" fillId="0" borderId="127" xfId="1" applyNumberFormat="1" applyFont="1" applyFill="1" applyBorder="1" applyAlignment="1">
      <alignment vertical="center"/>
    </xf>
    <xf numFmtId="176" fontId="23" fillId="0" borderId="125" xfId="0" applyNumberFormat="1" applyFont="1" applyFill="1" applyBorder="1" applyAlignment="1">
      <alignment vertical="center"/>
    </xf>
    <xf numFmtId="176" fontId="11" fillId="0" borderId="72" xfId="1" applyNumberFormat="1" applyFont="1" applyFill="1" applyBorder="1" applyAlignment="1">
      <alignment vertical="center"/>
    </xf>
    <xf numFmtId="182" fontId="11" fillId="0" borderId="151" xfId="1" applyNumberFormat="1" applyFont="1" applyFill="1" applyBorder="1" applyAlignment="1">
      <alignment vertical="center"/>
    </xf>
    <xf numFmtId="176" fontId="11" fillId="0" borderId="153" xfId="1" applyNumberFormat="1" applyFont="1" applyFill="1" applyBorder="1" applyAlignment="1">
      <alignment vertical="center"/>
    </xf>
    <xf numFmtId="182" fontId="11" fillId="0" borderId="154" xfId="1" applyNumberFormat="1" applyFont="1" applyFill="1" applyBorder="1" applyAlignment="1">
      <alignment vertical="center"/>
    </xf>
    <xf numFmtId="176" fontId="11" fillId="0" borderId="155" xfId="1" applyNumberFormat="1" applyFont="1" applyFill="1" applyBorder="1" applyAlignment="1">
      <alignment vertical="center"/>
    </xf>
    <xf numFmtId="182" fontId="11" fillId="0" borderId="156" xfId="1" applyNumberFormat="1" applyFont="1" applyFill="1" applyBorder="1" applyAlignment="1">
      <alignment vertical="center"/>
    </xf>
    <xf numFmtId="0" fontId="11" fillId="0" borderId="6" xfId="2" applyFont="1" applyFill="1" applyBorder="1" applyAlignment="1">
      <alignment vertical="center" textRotation="255" wrapText="1"/>
    </xf>
    <xf numFmtId="0" fontId="11" fillId="0" borderId="7" xfId="2" applyFont="1" applyFill="1" applyBorder="1" applyAlignment="1">
      <alignment vertical="center" textRotation="255" wrapText="1"/>
    </xf>
    <xf numFmtId="179" fontId="28" fillId="0" borderId="37" xfId="2" applyNumberFormat="1" applyFont="1" applyFill="1" applyBorder="1" applyAlignment="1" applyProtection="1">
      <alignment horizontal="right"/>
    </xf>
    <xf numFmtId="183" fontId="11" fillId="0" borderId="120" xfId="0" applyNumberFormat="1" applyFont="1" applyFill="1" applyBorder="1" applyAlignment="1">
      <alignment vertical="center"/>
    </xf>
    <xf numFmtId="179" fontId="28" fillId="0" borderId="6" xfId="2" applyNumberFormat="1" applyFont="1" applyFill="1" applyBorder="1" applyAlignment="1" applyProtection="1"/>
    <xf numFmtId="179" fontId="28" fillId="0" borderId="110" xfId="0" applyNumberFormat="1" applyFont="1" applyFill="1" applyBorder="1" applyAlignment="1" applyProtection="1"/>
    <xf numFmtId="184" fontId="11" fillId="0" borderId="6" xfId="2" applyNumberFormat="1" applyFont="1" applyFill="1" applyBorder="1" applyAlignment="1" applyProtection="1">
      <alignment vertical="center"/>
    </xf>
    <xf numFmtId="179" fontId="28" fillId="0" borderId="63" xfId="2" applyNumberFormat="1" applyFont="1" applyFill="1" applyBorder="1" applyAlignment="1" applyProtection="1"/>
    <xf numFmtId="179" fontId="28" fillId="0" borderId="74" xfId="0" applyNumberFormat="1" applyFont="1" applyFill="1" applyBorder="1" applyAlignment="1" applyProtection="1"/>
    <xf numFmtId="184" fontId="11" fillId="0" borderId="15" xfId="2" applyNumberFormat="1" applyFont="1" applyFill="1" applyBorder="1" applyAlignment="1" applyProtection="1">
      <alignment vertical="center"/>
    </xf>
    <xf numFmtId="184" fontId="27" fillId="0" borderId="6" xfId="2" applyNumberFormat="1" applyFont="1" applyFill="1" applyBorder="1" applyAlignment="1" applyProtection="1">
      <alignment vertical="center"/>
    </xf>
    <xf numFmtId="184" fontId="11" fillId="0" borderId="7" xfId="2" applyNumberFormat="1" applyFont="1" applyFill="1" applyBorder="1" applyAlignment="1" applyProtection="1">
      <alignment vertical="center"/>
    </xf>
    <xf numFmtId="0" fontId="17" fillId="3" borderId="0" xfId="2" applyFont="1" applyFill="1" applyProtection="1">
      <protection locked="0"/>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9" fillId="2" borderId="0" xfId="0" applyFont="1" applyFill="1" applyAlignment="1">
      <alignment vertical="center"/>
    </xf>
    <xf numFmtId="0" fontId="9" fillId="3" borderId="0" xfId="0" applyFont="1" applyFill="1" applyAlignment="1">
      <alignment vertical="center"/>
    </xf>
    <xf numFmtId="0" fontId="18" fillId="2" borderId="0" xfId="0" applyFont="1" applyFill="1" applyAlignment="1">
      <alignment horizontal="center" vertical="center"/>
    </xf>
    <xf numFmtId="0" fontId="22" fillId="2" borderId="0" xfId="0" applyFont="1" applyFill="1" applyAlignment="1">
      <alignment vertical="center"/>
    </xf>
    <xf numFmtId="0" fontId="22" fillId="2" borderId="0" xfId="0" applyFont="1" applyFill="1" applyAlignment="1">
      <alignment horizontal="center" vertical="center"/>
    </xf>
    <xf numFmtId="0" fontId="18" fillId="0" borderId="158" xfId="0" applyFont="1" applyFill="1" applyBorder="1" applyAlignment="1">
      <alignment horizontal="center" vertical="center"/>
    </xf>
    <xf numFmtId="176" fontId="11" fillId="0" borderId="157" xfId="0" applyNumberFormat="1" applyFont="1" applyFill="1" applyBorder="1" applyAlignment="1">
      <alignment vertical="center"/>
    </xf>
    <xf numFmtId="178" fontId="18" fillId="0" borderId="40" xfId="1" applyNumberFormat="1" applyFont="1" applyFill="1" applyBorder="1" applyAlignment="1">
      <alignment horizontal="right" vertical="center"/>
    </xf>
    <xf numFmtId="0" fontId="7" fillId="0" borderId="0" xfId="2" applyFont="1" applyFill="1" applyAlignment="1" applyProtection="1">
      <alignment horizontal="center"/>
      <protection locked="0"/>
    </xf>
    <xf numFmtId="0" fontId="11" fillId="0" borderId="89" xfId="0" applyFont="1" applyFill="1" applyBorder="1" applyAlignment="1">
      <alignment horizontal="center" vertical="center" wrapText="1"/>
    </xf>
    <xf numFmtId="183" fontId="27" fillId="0" borderId="16" xfId="0" applyNumberFormat="1" applyFont="1" applyFill="1" applyBorder="1" applyAlignment="1">
      <alignment vertical="center"/>
    </xf>
    <xf numFmtId="176" fontId="11" fillId="0" borderId="125" xfId="0" applyNumberFormat="1" applyFont="1" applyFill="1" applyBorder="1" applyAlignment="1">
      <alignment vertical="center"/>
    </xf>
    <xf numFmtId="178" fontId="22" fillId="0" borderId="40" xfId="1" applyNumberFormat="1" applyFont="1" applyFill="1" applyBorder="1" applyAlignment="1">
      <alignment horizontal="right" vertical="center"/>
    </xf>
    <xf numFmtId="178" fontId="22" fillId="0" borderId="43" xfId="0" applyNumberFormat="1" applyFont="1" applyFill="1" applyBorder="1" applyAlignment="1">
      <alignment vertical="center"/>
    </xf>
    <xf numFmtId="179" fontId="22" fillId="0" borderId="40" xfId="1" applyNumberFormat="1" applyFont="1" applyFill="1" applyBorder="1" applyAlignment="1">
      <alignment horizontal="right" vertical="center"/>
    </xf>
    <xf numFmtId="179" fontId="22" fillId="0" borderId="28" xfId="1" applyNumberFormat="1" applyFont="1" applyFill="1" applyBorder="1" applyAlignment="1">
      <alignment horizontal="right" vertical="center"/>
    </xf>
    <xf numFmtId="179" fontId="22" fillId="0" borderId="0" xfId="1" applyNumberFormat="1" applyFont="1" applyFill="1" applyBorder="1" applyAlignment="1">
      <alignment horizontal="right" vertical="center"/>
    </xf>
    <xf numFmtId="179" fontId="22" fillId="0" borderId="28" xfId="0" applyNumberFormat="1" applyFont="1" applyFill="1" applyBorder="1" applyAlignment="1">
      <alignment vertical="center"/>
    </xf>
    <xf numFmtId="179" fontId="22" fillId="0" borderId="65" xfId="0" applyNumberFormat="1" applyFont="1" applyFill="1" applyBorder="1" applyAlignment="1">
      <alignment vertical="center"/>
    </xf>
    <xf numFmtId="179" fontId="22" fillId="0" borderId="64" xfId="0" applyNumberFormat="1" applyFont="1" applyFill="1" applyBorder="1" applyAlignment="1">
      <alignment vertical="center"/>
    </xf>
    <xf numFmtId="179" fontId="22" fillId="0" borderId="23" xfId="0" applyNumberFormat="1" applyFont="1" applyFill="1" applyBorder="1" applyAlignment="1">
      <alignment vertical="center"/>
    </xf>
    <xf numFmtId="176" fontId="28" fillId="0" borderId="95" xfId="2" applyNumberFormat="1" applyFont="1" applyFill="1" applyBorder="1" applyAlignment="1" applyProtection="1">
      <alignment vertical="center"/>
    </xf>
    <xf numFmtId="179" fontId="29" fillId="0" borderId="74" xfId="0" applyNumberFormat="1" applyFont="1" applyFill="1" applyBorder="1" applyAlignment="1" applyProtection="1"/>
    <xf numFmtId="179" fontId="29" fillId="0" borderId="37" xfId="0" applyNumberFormat="1" applyFont="1" applyFill="1" applyBorder="1" applyAlignment="1" applyProtection="1"/>
    <xf numFmtId="180" fontId="22" fillId="0" borderId="159" xfId="1" applyNumberFormat="1" applyFont="1" applyFill="1" applyBorder="1" applyAlignment="1">
      <alignment horizontal="left" vertical="center"/>
    </xf>
    <xf numFmtId="180" fontId="22" fillId="0" borderId="69" xfId="1" applyNumberFormat="1" applyFont="1" applyFill="1" applyBorder="1" applyAlignment="1">
      <alignment horizontal="left" vertical="center"/>
    </xf>
    <xf numFmtId="180" fontId="22" fillId="0" borderId="83" xfId="1" applyNumberFormat="1" applyFont="1" applyFill="1" applyBorder="1" applyAlignment="1">
      <alignment horizontal="left" vertical="center"/>
    </xf>
    <xf numFmtId="180" fontId="22" fillId="0" borderId="60" xfId="1" applyNumberFormat="1" applyFont="1" applyFill="1" applyBorder="1" applyAlignment="1">
      <alignment horizontal="left" vertical="center"/>
    </xf>
    <xf numFmtId="180" fontId="22" fillId="0" borderId="160" xfId="1" applyNumberFormat="1" applyFont="1" applyFill="1" applyBorder="1" applyAlignment="1">
      <alignment horizontal="left" vertical="center"/>
    </xf>
    <xf numFmtId="0" fontId="28" fillId="0" borderId="0" xfId="0" applyFont="1" applyFill="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vertical="center"/>
    </xf>
    <xf numFmtId="0" fontId="28" fillId="0" borderId="0" xfId="2" applyFont="1" applyFill="1" applyAlignment="1" applyProtection="1">
      <alignment vertical="center"/>
      <protection locked="0"/>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28" fillId="0" borderId="0" xfId="2" applyFont="1" applyFill="1" applyAlignment="1" applyProtection="1">
      <alignment horizontal="center"/>
      <protection locked="0"/>
    </xf>
    <xf numFmtId="0" fontId="28" fillId="2" borderId="0" xfId="0" applyFont="1" applyFill="1" applyAlignment="1">
      <alignment horizontal="center" vertical="center"/>
    </xf>
    <xf numFmtId="0" fontId="28" fillId="0" borderId="0" xfId="0" applyFont="1" applyFill="1" applyBorder="1" applyAlignment="1">
      <alignment horizontal="right" vertical="center"/>
    </xf>
    <xf numFmtId="0" fontId="30" fillId="0" borderId="0" xfId="2" applyFont="1" applyFill="1" applyProtection="1">
      <protection locked="0"/>
    </xf>
    <xf numFmtId="0" fontId="13" fillId="0" borderId="0" xfId="2" applyFont="1" applyFill="1" applyAlignment="1" applyProtection="1">
      <alignment vertical="center"/>
      <protection locked="0"/>
    </xf>
    <xf numFmtId="0" fontId="13" fillId="0" borderId="0" xfId="0" applyFont="1" applyFill="1" applyBorder="1" applyAlignment="1">
      <alignment horizontal="right" vertical="center"/>
    </xf>
    <xf numFmtId="0" fontId="21" fillId="0" borderId="142" xfId="0" applyFont="1" applyFill="1" applyBorder="1" applyAlignment="1">
      <alignment horizontal="left" vertical="center" indent="1"/>
    </xf>
    <xf numFmtId="0" fontId="21" fillId="0" borderId="144" xfId="0" applyFont="1" applyFill="1" applyBorder="1" applyAlignment="1">
      <alignment horizontal="left" vertical="center" indent="1"/>
    </xf>
    <xf numFmtId="180" fontId="15" fillId="0" borderId="28" xfId="1" applyNumberFormat="1" applyFont="1" applyFill="1" applyBorder="1" applyAlignment="1">
      <alignment horizontal="left" vertical="center"/>
    </xf>
    <xf numFmtId="181" fontId="21" fillId="0" borderId="41" xfId="1" applyNumberFormat="1" applyFont="1" applyFill="1" applyBorder="1" applyAlignment="1">
      <alignment horizontal="right" vertical="center"/>
    </xf>
    <xf numFmtId="181" fontId="21" fillId="0" borderId="53" xfId="1" applyNumberFormat="1" applyFont="1" applyFill="1" applyBorder="1" applyAlignment="1">
      <alignment horizontal="right" vertical="center"/>
    </xf>
    <xf numFmtId="180" fontId="15" fillId="0" borderId="48" xfId="1" applyNumberFormat="1" applyFont="1" applyFill="1" applyBorder="1" applyAlignment="1">
      <alignment horizontal="left" vertical="center"/>
    </xf>
    <xf numFmtId="180" fontId="15" fillId="0" borderId="145" xfId="1" applyNumberFormat="1" applyFont="1" applyFill="1" applyBorder="1" applyAlignment="1">
      <alignment horizontal="left" vertical="center"/>
    </xf>
    <xf numFmtId="181" fontId="21" fillId="0" borderId="119" xfId="1" applyNumberFormat="1" applyFont="1" applyFill="1" applyBorder="1" applyAlignment="1">
      <alignment horizontal="right" vertical="center"/>
    </xf>
    <xf numFmtId="0" fontId="24" fillId="0" borderId="0" xfId="0" applyFont="1" applyFill="1" applyAlignment="1">
      <alignment vertical="center"/>
    </xf>
    <xf numFmtId="0" fontId="24" fillId="0" borderId="0" xfId="0" applyFont="1" applyFill="1" applyAlignment="1">
      <alignment horizontal="center" vertical="top" wrapText="1"/>
    </xf>
    <xf numFmtId="0" fontId="21" fillId="0" borderId="164" xfId="0" applyFont="1" applyFill="1" applyBorder="1" applyAlignment="1">
      <alignment horizontal="left" vertical="center" indent="1"/>
    </xf>
    <xf numFmtId="180" fontId="15" fillId="0" borderId="165" xfId="1" applyNumberFormat="1" applyFont="1" applyFill="1" applyBorder="1" applyAlignment="1">
      <alignment horizontal="left" vertical="center"/>
    </xf>
    <xf numFmtId="181" fontId="21" fillId="0" borderId="166" xfId="1" applyNumberFormat="1" applyFont="1" applyFill="1" applyBorder="1" applyAlignment="1">
      <alignment horizontal="right" vertical="center"/>
    </xf>
    <xf numFmtId="178" fontId="11" fillId="0" borderId="3" xfId="1" applyNumberFormat="1" applyFont="1" applyFill="1" applyBorder="1" applyAlignment="1">
      <alignment vertical="center"/>
    </xf>
    <xf numFmtId="178" fontId="11" fillId="0" borderId="12" xfId="1" applyNumberFormat="1" applyFont="1" applyFill="1" applyBorder="1" applyAlignment="1">
      <alignment vertical="center"/>
    </xf>
    <xf numFmtId="0" fontId="12" fillId="0" borderId="0" xfId="0" applyFont="1" applyAlignment="1">
      <alignment horizontal="left"/>
    </xf>
    <xf numFmtId="0" fontId="12" fillId="0" borderId="0" xfId="2" applyFont="1" applyAlignment="1" applyProtection="1">
      <alignment horizontal="left"/>
      <protection locked="0"/>
    </xf>
    <xf numFmtId="0" fontId="12" fillId="0" borderId="0" xfId="0" applyFont="1" applyAlignment="1">
      <alignment horizontal="left" vertical="center"/>
    </xf>
    <xf numFmtId="0" fontId="0" fillId="0" borderId="0" xfId="0" applyFill="1"/>
    <xf numFmtId="0" fontId="23" fillId="0" borderId="0" xfId="21" applyFont="1" applyFill="1">
      <alignment vertical="center"/>
    </xf>
    <xf numFmtId="0" fontId="37" fillId="0" borderId="0" xfId="21" applyFont="1" applyFill="1">
      <alignment vertical="center"/>
    </xf>
    <xf numFmtId="0" fontId="23" fillId="0" borderId="0" xfId="21" applyFont="1" applyFill="1" applyAlignment="1">
      <alignment horizontal="right" vertical="center"/>
    </xf>
    <xf numFmtId="187" fontId="23" fillId="0" borderId="0" xfId="21" applyNumberFormat="1" applyFont="1" applyFill="1" applyBorder="1" applyAlignment="1">
      <alignment vertical="center"/>
    </xf>
    <xf numFmtId="0" fontId="23" fillId="0" borderId="0" xfId="21" applyFont="1" applyFill="1" applyBorder="1" applyAlignment="1">
      <alignment horizontal="center" vertical="center"/>
    </xf>
    <xf numFmtId="179" fontId="23" fillId="0" borderId="0" xfId="21" applyNumberFormat="1" applyFont="1" applyFill="1" applyBorder="1" applyAlignment="1">
      <alignment horizontal="right" vertical="center"/>
    </xf>
    <xf numFmtId="186" fontId="23" fillId="0" borderId="0" xfId="21" applyNumberFormat="1" applyFont="1" applyFill="1" applyBorder="1" applyAlignment="1">
      <alignment horizontal="right" vertical="center"/>
    </xf>
    <xf numFmtId="179" fontId="23" fillId="0" borderId="0" xfId="21" applyNumberFormat="1" applyFont="1" applyFill="1" applyBorder="1" applyAlignment="1">
      <alignment vertical="center"/>
    </xf>
    <xf numFmtId="179" fontId="32" fillId="0" borderId="0" xfId="21" applyNumberFormat="1" applyFont="1" applyFill="1" applyBorder="1" applyAlignment="1">
      <alignment vertical="center"/>
    </xf>
    <xf numFmtId="0" fontId="38" fillId="0" borderId="0" xfId="0" applyFont="1"/>
    <xf numFmtId="0" fontId="23" fillId="0" borderId="3" xfId="21" applyFont="1" applyFill="1" applyBorder="1" applyAlignment="1">
      <alignment vertical="center"/>
    </xf>
    <xf numFmtId="0" fontId="23" fillId="2" borderId="3" xfId="21" applyFont="1" applyFill="1" applyBorder="1" applyAlignment="1">
      <alignment horizontal="center" vertical="center" wrapText="1"/>
    </xf>
    <xf numFmtId="0" fontId="23" fillId="2" borderId="4" xfId="21" applyFont="1" applyFill="1" applyBorder="1" applyAlignment="1">
      <alignment horizontal="center" vertical="center" wrapText="1"/>
    </xf>
    <xf numFmtId="0" fontId="23" fillId="0" borderId="0" xfId="21" applyFont="1" applyFill="1" applyBorder="1" applyAlignment="1">
      <alignment horizontal="center" vertical="center" textRotation="255"/>
    </xf>
    <xf numFmtId="49" fontId="11" fillId="0" borderId="0" xfId="0" applyNumberFormat="1" applyFont="1" applyFill="1" applyBorder="1" applyAlignment="1">
      <alignment vertical="center"/>
    </xf>
    <xf numFmtId="177" fontId="23" fillId="0" borderId="0" xfId="21" applyNumberFormat="1" applyFont="1" applyFill="1" applyBorder="1" applyAlignment="1">
      <alignment vertical="center"/>
    </xf>
    <xf numFmtId="186" fontId="23" fillId="0" borderId="0" xfId="21" applyNumberFormat="1" applyFont="1" applyFill="1" applyBorder="1" applyAlignment="1">
      <alignment vertical="center"/>
    </xf>
    <xf numFmtId="189" fontId="32" fillId="0" borderId="0" xfId="21" applyNumberFormat="1" applyFont="1" applyFill="1" applyBorder="1" applyAlignment="1">
      <alignment vertical="center"/>
    </xf>
    <xf numFmtId="0" fontId="23" fillId="0" borderId="0" xfId="21" applyFont="1" applyFill="1" applyBorder="1">
      <alignment vertical="center"/>
    </xf>
    <xf numFmtId="0" fontId="32" fillId="0" borderId="0" xfId="21" applyFont="1" applyFill="1" applyBorder="1" applyAlignment="1">
      <alignment horizontal="right" vertical="center"/>
    </xf>
    <xf numFmtId="0" fontId="32" fillId="2" borderId="0" xfId="21" applyFont="1" applyFill="1" applyAlignment="1">
      <alignment horizontal="right" vertical="top"/>
    </xf>
    <xf numFmtId="0" fontId="32" fillId="0" borderId="0" xfId="21" applyFont="1" applyFill="1" applyAlignment="1">
      <alignment horizontal="right" vertical="top"/>
    </xf>
    <xf numFmtId="0" fontId="32" fillId="0" borderId="0" xfId="21" applyFont="1" applyFill="1">
      <alignment vertical="center"/>
    </xf>
    <xf numFmtId="179" fontId="23" fillId="0" borderId="0" xfId="21" applyNumberFormat="1" applyFont="1" applyFill="1" applyBorder="1">
      <alignment vertical="center"/>
    </xf>
    <xf numFmtId="0" fontId="23" fillId="2" borderId="0" xfId="21" applyFont="1" applyFill="1" applyBorder="1">
      <alignment vertical="center"/>
    </xf>
    <xf numFmtId="0" fontId="37" fillId="0" borderId="0" xfId="21" applyFont="1" applyFill="1" applyBorder="1">
      <alignment vertical="center"/>
    </xf>
    <xf numFmtId="49" fontId="11" fillId="0" borderId="170" xfId="0" applyNumberFormat="1" applyFont="1" applyFill="1" applyBorder="1" applyAlignment="1">
      <alignment vertical="center"/>
    </xf>
    <xf numFmtId="49" fontId="11" fillId="0" borderId="171" xfId="0" applyNumberFormat="1" applyFont="1" applyFill="1" applyBorder="1" applyAlignment="1">
      <alignment vertical="center"/>
    </xf>
    <xf numFmtId="49" fontId="11" fillId="0" borderId="176" xfId="0" applyNumberFormat="1" applyFont="1" applyFill="1" applyBorder="1" applyAlignment="1">
      <alignment vertical="center"/>
    </xf>
    <xf numFmtId="0" fontId="23" fillId="0" borderId="176" xfId="21" applyFont="1" applyFill="1" applyBorder="1" applyAlignment="1">
      <alignment horizontal="center" vertical="center" textRotation="255"/>
    </xf>
    <xf numFmtId="49" fontId="11" fillId="0" borderId="173" xfId="0" applyNumberFormat="1" applyFont="1" applyFill="1" applyBorder="1" applyAlignment="1">
      <alignment vertical="center"/>
    </xf>
    <xf numFmtId="49" fontId="11" fillId="0" borderId="34" xfId="0" applyNumberFormat="1" applyFont="1" applyFill="1" applyBorder="1" applyAlignment="1">
      <alignment vertical="center"/>
    </xf>
    <xf numFmtId="49" fontId="11" fillId="0" borderId="27" xfId="0" applyNumberFormat="1" applyFont="1" applyFill="1" applyBorder="1" applyAlignment="1">
      <alignment vertical="center"/>
    </xf>
    <xf numFmtId="49" fontId="11" fillId="0" borderId="28" xfId="0" applyNumberFormat="1" applyFont="1" applyFill="1" applyBorder="1" applyAlignment="1">
      <alignment vertical="center"/>
    </xf>
    <xf numFmtId="49" fontId="11" fillId="2" borderId="27" xfId="0" applyNumberFormat="1" applyFont="1" applyFill="1" applyBorder="1" applyAlignment="1">
      <alignment vertical="center"/>
    </xf>
    <xf numFmtId="49" fontId="11" fillId="2" borderId="28" xfId="0" applyNumberFormat="1" applyFont="1" applyFill="1" applyBorder="1" applyAlignment="1">
      <alignment vertical="center"/>
    </xf>
    <xf numFmtId="49" fontId="11" fillId="2" borderId="176" xfId="0" applyNumberFormat="1" applyFont="1" applyFill="1" applyBorder="1" applyAlignment="1">
      <alignment vertical="center" wrapText="1"/>
    </xf>
    <xf numFmtId="49" fontId="11" fillId="2" borderId="129" xfId="0" applyNumberFormat="1" applyFont="1" applyFill="1" applyBorder="1" applyAlignment="1">
      <alignment vertical="center" wrapText="1"/>
    </xf>
    <xf numFmtId="49" fontId="11" fillId="2" borderId="139" xfId="0" applyNumberFormat="1" applyFont="1" applyFill="1" applyBorder="1" applyAlignment="1">
      <alignment vertical="center"/>
    </xf>
    <xf numFmtId="49" fontId="11" fillId="2" borderId="23" xfId="0" applyNumberFormat="1" applyFont="1" applyFill="1" applyBorder="1" applyAlignment="1">
      <alignment vertical="center"/>
    </xf>
    <xf numFmtId="49" fontId="11" fillId="2" borderId="0" xfId="0" applyNumberFormat="1" applyFont="1" applyFill="1" applyBorder="1" applyAlignment="1">
      <alignment vertical="center"/>
    </xf>
    <xf numFmtId="179" fontId="23" fillId="2" borderId="0" xfId="21" applyNumberFormat="1" applyFont="1" applyFill="1" applyBorder="1" applyAlignment="1">
      <alignment vertical="center"/>
    </xf>
    <xf numFmtId="179" fontId="32" fillId="2" borderId="0" xfId="21" applyNumberFormat="1" applyFont="1" applyFill="1" applyBorder="1" applyAlignment="1">
      <alignment vertical="center"/>
    </xf>
    <xf numFmtId="179" fontId="11" fillId="0" borderId="0" xfId="21" applyNumberFormat="1" applyFont="1" applyFill="1" applyBorder="1" applyAlignment="1">
      <alignment vertical="center"/>
    </xf>
    <xf numFmtId="179" fontId="27" fillId="0" borderId="0" xfId="21" applyNumberFormat="1" applyFont="1" applyFill="1" applyBorder="1" applyAlignment="1">
      <alignment vertical="center"/>
    </xf>
    <xf numFmtId="189" fontId="23" fillId="2" borderId="0" xfId="21" applyNumberFormat="1" applyFont="1" applyFill="1" applyBorder="1" applyAlignment="1">
      <alignment vertical="center"/>
    </xf>
    <xf numFmtId="189" fontId="32" fillId="2" borderId="0" xfId="21" applyNumberFormat="1" applyFont="1" applyFill="1" applyBorder="1" applyAlignment="1">
      <alignment vertical="center"/>
    </xf>
    <xf numFmtId="0" fontId="32" fillId="2" borderId="0" xfId="21" applyFont="1" applyFill="1" applyBorder="1" applyAlignment="1">
      <alignment horizontal="right" vertical="top"/>
    </xf>
    <xf numFmtId="179" fontId="29" fillId="0" borderId="37" xfId="2" applyNumberFormat="1" applyFont="1" applyFill="1" applyBorder="1" applyAlignment="1" applyProtection="1">
      <alignment horizontal="right"/>
    </xf>
    <xf numFmtId="183" fontId="27" fillId="0" borderId="106" xfId="0" applyNumberFormat="1" applyFont="1" applyFill="1" applyBorder="1" applyAlignment="1">
      <alignment vertical="center"/>
    </xf>
    <xf numFmtId="179" fontId="29" fillId="0" borderId="110" xfId="0" applyNumberFormat="1" applyFont="1" applyFill="1" applyBorder="1" applyAlignment="1" applyProtection="1"/>
    <xf numFmtId="179" fontId="29" fillId="0" borderId="64" xfId="0" applyNumberFormat="1" applyFont="1" applyFill="1" applyBorder="1" applyAlignment="1" applyProtection="1"/>
    <xf numFmtId="179" fontId="29" fillId="0" borderId="115" xfId="0" applyNumberFormat="1" applyFont="1" applyFill="1" applyBorder="1" applyAlignment="1" applyProtection="1"/>
    <xf numFmtId="179" fontId="28" fillId="0" borderId="24" xfId="0" applyNumberFormat="1" applyFont="1" applyFill="1" applyBorder="1" applyAlignment="1" applyProtection="1"/>
    <xf numFmtId="179" fontId="28" fillId="0" borderId="37" xfId="0" applyNumberFormat="1" applyFont="1" applyFill="1" applyBorder="1" applyAlignment="1" applyProtection="1"/>
    <xf numFmtId="179" fontId="29" fillId="0" borderId="117" xfId="0" applyNumberFormat="1" applyFont="1" applyFill="1" applyBorder="1" applyAlignment="1" applyProtection="1"/>
    <xf numFmtId="183" fontId="27" fillId="0" borderId="8" xfId="0" applyNumberFormat="1" applyFont="1" applyFill="1" applyBorder="1" applyAlignment="1">
      <alignment vertical="center"/>
    </xf>
    <xf numFmtId="0" fontId="36" fillId="0" borderId="0" xfId="0" applyFont="1" applyAlignment="1">
      <alignment vertical="center"/>
    </xf>
    <xf numFmtId="176" fontId="11" fillId="0" borderId="11" xfId="0" applyNumberFormat="1" applyFont="1" applyFill="1" applyBorder="1" applyAlignment="1">
      <alignment vertical="center"/>
    </xf>
    <xf numFmtId="176" fontId="11" fillId="0" borderId="4" xfId="0" applyNumberFormat="1" applyFont="1" applyFill="1" applyBorder="1" applyAlignment="1">
      <alignment vertical="center"/>
    </xf>
    <xf numFmtId="0" fontId="11" fillId="0" borderId="7" xfId="2" applyFont="1" applyFill="1" applyBorder="1" applyAlignment="1" applyProtection="1">
      <alignment vertical="center" textRotation="255" wrapText="1"/>
      <protection locked="0"/>
    </xf>
    <xf numFmtId="176" fontId="27" fillId="0" borderId="158" xfId="0" applyNumberFormat="1" applyFont="1" applyFill="1" applyBorder="1" applyAlignment="1">
      <alignment vertical="center"/>
    </xf>
    <xf numFmtId="176" fontId="27" fillId="0" borderId="149" xfId="1" applyNumberFormat="1" applyFont="1" applyFill="1" applyBorder="1" applyAlignment="1">
      <alignment vertical="center"/>
    </xf>
    <xf numFmtId="176" fontId="11" fillId="0" borderId="179" xfId="1" applyNumberFormat="1" applyFont="1" applyFill="1" applyBorder="1" applyAlignment="1">
      <alignment vertical="center"/>
    </xf>
    <xf numFmtId="182" fontId="11" fillId="0" borderId="180" xfId="1" applyNumberFormat="1" applyFont="1" applyFill="1" applyBorder="1" applyAlignment="1">
      <alignment vertical="center"/>
    </xf>
    <xf numFmtId="178" fontId="11" fillId="0" borderId="171" xfId="1" applyNumberFormat="1" applyFont="1" applyFill="1" applyBorder="1" applyAlignment="1">
      <alignment vertical="center"/>
    </xf>
    <xf numFmtId="182" fontId="11" fillId="0" borderId="181" xfId="1" applyNumberFormat="1" applyFont="1" applyFill="1" applyBorder="1" applyAlignment="1">
      <alignment vertical="center"/>
    </xf>
    <xf numFmtId="176" fontId="11" fillId="0" borderId="182" xfId="1" applyNumberFormat="1" applyFont="1" applyFill="1" applyBorder="1" applyAlignment="1">
      <alignment vertical="center"/>
    </xf>
    <xf numFmtId="176" fontId="11" fillId="0" borderId="25" xfId="0" applyNumberFormat="1" applyFont="1" applyFill="1" applyBorder="1" applyAlignment="1">
      <alignment vertical="center"/>
    </xf>
    <xf numFmtId="178" fontId="11" fillId="0" borderId="0" xfId="1" applyNumberFormat="1" applyFont="1" applyFill="1" applyBorder="1" applyAlignment="1">
      <alignment vertical="center"/>
    </xf>
    <xf numFmtId="176" fontId="11" fillId="0" borderId="143" xfId="1" applyNumberFormat="1" applyFont="1" applyFill="1" applyBorder="1" applyAlignment="1">
      <alignment vertical="center"/>
    </xf>
    <xf numFmtId="182" fontId="11" fillId="0" borderId="152" xfId="1" applyNumberFormat="1" applyFont="1" applyFill="1" applyBorder="1" applyAlignment="1">
      <alignment vertical="center"/>
    </xf>
    <xf numFmtId="0" fontId="27" fillId="0" borderId="183" xfId="2" applyFont="1" applyFill="1" applyBorder="1" applyAlignment="1" applyProtection="1">
      <alignment vertical="center" wrapText="1"/>
      <protection locked="0"/>
    </xf>
    <xf numFmtId="176" fontId="27" fillId="0" borderId="184" xfId="0" applyNumberFormat="1" applyFont="1" applyFill="1" applyBorder="1" applyAlignment="1">
      <alignment vertical="center"/>
    </xf>
    <xf numFmtId="176" fontId="27" fillId="0" borderId="185" xfId="1" applyNumberFormat="1" applyFont="1" applyFill="1" applyBorder="1" applyAlignment="1">
      <alignment vertical="center"/>
    </xf>
    <xf numFmtId="182" fontId="27" fillId="0" borderId="183" xfId="1" applyNumberFormat="1" applyFont="1" applyFill="1" applyBorder="1" applyAlignment="1">
      <alignment vertical="center"/>
    </xf>
    <xf numFmtId="176" fontId="27" fillId="0" borderId="186" xfId="1" applyNumberFormat="1" applyFont="1" applyFill="1" applyBorder="1" applyAlignment="1">
      <alignment vertical="center"/>
    </xf>
    <xf numFmtId="178" fontId="27" fillId="0" borderId="48" xfId="1" applyNumberFormat="1" applyFont="1" applyFill="1" applyBorder="1" applyAlignment="1">
      <alignment vertical="center"/>
    </xf>
    <xf numFmtId="182" fontId="27" fillId="0" borderId="47" xfId="1" applyNumberFormat="1" applyFont="1" applyFill="1" applyBorder="1" applyAlignment="1">
      <alignment vertical="center"/>
    </xf>
    <xf numFmtId="0" fontId="27" fillId="0" borderId="148" xfId="2" applyFont="1" applyFill="1" applyBorder="1" applyAlignment="1" applyProtection="1">
      <alignment vertical="center" wrapText="1"/>
      <protection locked="0"/>
    </xf>
    <xf numFmtId="182" fontId="27" fillId="0" borderId="148" xfId="1" applyNumberFormat="1" applyFont="1" applyFill="1" applyBorder="1" applyAlignment="1">
      <alignment vertical="center"/>
    </xf>
    <xf numFmtId="176" fontId="27" fillId="0" borderId="147" xfId="1" applyNumberFormat="1" applyFont="1" applyFill="1" applyBorder="1" applyAlignment="1">
      <alignment vertical="center"/>
    </xf>
    <xf numFmtId="178" fontId="27" fillId="0" borderId="145" xfId="1" applyNumberFormat="1" applyFont="1" applyFill="1" applyBorder="1" applyAlignment="1">
      <alignment vertical="center"/>
    </xf>
    <xf numFmtId="182" fontId="27" fillId="0" borderId="150" xfId="1" applyNumberFormat="1" applyFont="1" applyFill="1" applyBorder="1" applyAlignment="1">
      <alignment vertical="center"/>
    </xf>
    <xf numFmtId="176" fontId="11" fillId="0" borderId="5" xfId="0" applyNumberFormat="1" applyFont="1" applyFill="1" applyBorder="1" applyAlignment="1">
      <alignment vertical="center"/>
    </xf>
    <xf numFmtId="178" fontId="11" fillId="0" borderId="2" xfId="1" applyNumberFormat="1" applyFont="1" applyFill="1" applyBorder="1" applyAlignment="1">
      <alignment vertical="center"/>
    </xf>
    <xf numFmtId="0" fontId="27" fillId="0" borderId="148" xfId="2" applyFont="1" applyFill="1" applyBorder="1" applyAlignment="1">
      <alignment vertical="center"/>
    </xf>
    <xf numFmtId="176" fontId="27" fillId="0" borderId="163" xfId="0" applyNumberFormat="1" applyFont="1" applyFill="1" applyBorder="1" applyAlignment="1">
      <alignment vertical="center"/>
    </xf>
    <xf numFmtId="0" fontId="27" fillId="0" borderId="183" xfId="2" applyFont="1" applyFill="1" applyBorder="1" applyAlignment="1" applyProtection="1">
      <alignment vertical="center"/>
      <protection locked="0"/>
    </xf>
    <xf numFmtId="176" fontId="11" fillId="0" borderId="121" xfId="1" applyNumberFormat="1" applyFont="1" applyFill="1" applyBorder="1" applyAlignment="1">
      <alignment vertical="center"/>
    </xf>
    <xf numFmtId="182" fontId="11" fillId="0" borderId="161" xfId="1" applyNumberFormat="1" applyFont="1" applyFill="1" applyBorder="1" applyAlignment="1">
      <alignment vertical="center"/>
    </xf>
    <xf numFmtId="178" fontId="11" fillId="0" borderId="1" xfId="1" applyNumberFormat="1" applyFont="1" applyFill="1" applyBorder="1" applyAlignment="1">
      <alignment vertical="center"/>
    </xf>
    <xf numFmtId="176" fontId="11" fillId="0" borderId="122" xfId="1" applyNumberFormat="1" applyFont="1" applyFill="1" applyBorder="1" applyAlignment="1">
      <alignment vertical="center"/>
    </xf>
    <xf numFmtId="182" fontId="11" fillId="0" borderId="162" xfId="1" applyNumberFormat="1" applyFont="1" applyFill="1" applyBorder="1" applyAlignment="1">
      <alignment vertical="center"/>
    </xf>
    <xf numFmtId="176" fontId="11" fillId="0" borderId="5" xfId="1" applyNumberFormat="1" applyFont="1" applyFill="1" applyBorder="1" applyAlignment="1">
      <alignment vertical="center"/>
    </xf>
    <xf numFmtId="178" fontId="11" fillId="0" borderId="153" xfId="1" applyNumberFormat="1" applyFont="1" applyFill="1" applyBorder="1" applyAlignment="1">
      <alignment vertical="center"/>
    </xf>
    <xf numFmtId="0" fontId="27" fillId="0" borderId="148" xfId="2" applyFont="1" applyFill="1" applyBorder="1" applyAlignment="1" applyProtection="1">
      <alignment vertical="center"/>
      <protection locked="0"/>
    </xf>
    <xf numFmtId="0" fontId="11" fillId="0" borderId="6" xfId="2" applyFont="1" applyFill="1" applyBorder="1" applyAlignment="1" applyProtection="1">
      <alignment horizontal="center" vertical="center" wrapText="1"/>
      <protection locked="0"/>
    </xf>
    <xf numFmtId="0" fontId="27" fillId="0" borderId="47" xfId="2" applyFont="1" applyFill="1" applyBorder="1" applyAlignment="1" applyProtection="1">
      <alignment horizontal="center" vertical="center" wrapText="1"/>
      <protection locked="0"/>
    </xf>
    <xf numFmtId="176" fontId="29" fillId="0" borderId="187" xfId="2" applyNumberFormat="1" applyFont="1" applyFill="1" applyBorder="1" applyAlignment="1" applyProtection="1">
      <alignment vertical="center"/>
    </xf>
    <xf numFmtId="176" fontId="29" fillId="0" borderId="186" xfId="2" applyNumberFormat="1" applyFont="1" applyFill="1" applyBorder="1" applyAlignment="1" applyProtection="1">
      <alignment vertical="center"/>
    </xf>
    <xf numFmtId="185" fontId="29" fillId="0" borderId="183" xfId="2" applyNumberFormat="1" applyFont="1" applyFill="1" applyBorder="1" applyAlignment="1" applyProtection="1">
      <alignment vertical="center"/>
    </xf>
    <xf numFmtId="176" fontId="29" fillId="0" borderId="185" xfId="2" applyNumberFormat="1" applyFont="1" applyFill="1" applyBorder="1" applyAlignment="1" applyProtection="1">
      <alignment vertical="center"/>
    </xf>
    <xf numFmtId="185" fontId="29" fillId="0" borderId="47" xfId="2" applyNumberFormat="1" applyFont="1" applyFill="1" applyBorder="1" applyAlignment="1" applyProtection="1">
      <alignment vertical="center"/>
    </xf>
    <xf numFmtId="0" fontId="11" fillId="0" borderId="15" xfId="2" applyFont="1" applyFill="1" applyBorder="1" applyAlignment="1" applyProtection="1">
      <alignment horizontal="center" vertical="center" wrapText="1"/>
      <protection locked="0"/>
    </xf>
    <xf numFmtId="176" fontId="28" fillId="0" borderId="35" xfId="2" applyNumberFormat="1" applyFont="1" applyFill="1" applyBorder="1" applyAlignment="1" applyProtection="1">
      <alignment vertical="center"/>
    </xf>
    <xf numFmtId="176" fontId="28" fillId="0" borderId="121" xfId="2" applyNumberFormat="1" applyFont="1" applyFill="1" applyBorder="1" applyAlignment="1" applyProtection="1">
      <alignment vertical="center"/>
    </xf>
    <xf numFmtId="185" fontId="28" fillId="0" borderId="161" xfId="2" applyNumberFormat="1" applyFont="1" applyFill="1" applyBorder="1" applyAlignment="1" applyProtection="1">
      <alignment vertical="center"/>
    </xf>
    <xf numFmtId="176" fontId="28" fillId="0" borderId="122" xfId="2" applyNumberFormat="1" applyFont="1" applyFill="1" applyBorder="1" applyAlignment="1" applyProtection="1">
      <alignment vertical="center"/>
      <protection locked="0"/>
    </xf>
    <xf numFmtId="185" fontId="28" fillId="0" borderId="162" xfId="2" applyNumberFormat="1" applyFont="1" applyFill="1" applyBorder="1" applyAlignment="1" applyProtection="1">
      <alignment vertical="center"/>
    </xf>
    <xf numFmtId="176" fontId="28" fillId="0" borderId="121" xfId="2" applyNumberFormat="1" applyFont="1" applyFill="1" applyBorder="1" applyAlignment="1" applyProtection="1">
      <alignment vertical="center"/>
      <protection locked="0"/>
    </xf>
    <xf numFmtId="176" fontId="28" fillId="0" borderId="189" xfId="2" applyNumberFormat="1" applyFont="1" applyFill="1" applyBorder="1" applyAlignment="1" applyProtection="1">
      <alignment vertical="center"/>
    </xf>
    <xf numFmtId="0" fontId="27" fillId="0" borderId="78" xfId="2" applyFont="1" applyFill="1" applyBorder="1" applyAlignment="1" applyProtection="1">
      <alignment horizontal="center" vertical="center" wrapText="1"/>
      <protection locked="0"/>
    </xf>
    <xf numFmtId="176" fontId="29" fillId="0" borderId="190" xfId="2" applyNumberFormat="1" applyFont="1" applyFill="1" applyBorder="1" applyAlignment="1" applyProtection="1">
      <alignment vertical="center"/>
    </xf>
    <xf numFmtId="176" fontId="29" fillId="0" borderId="191" xfId="2" applyNumberFormat="1" applyFont="1" applyFill="1" applyBorder="1" applyAlignment="1" applyProtection="1">
      <alignment vertical="center"/>
    </xf>
    <xf numFmtId="185" fontId="29" fillId="0" borderId="192" xfId="2" applyNumberFormat="1" applyFont="1" applyFill="1" applyBorder="1" applyAlignment="1" applyProtection="1">
      <alignment vertical="center"/>
    </xf>
    <xf numFmtId="176" fontId="29" fillId="0" borderId="193" xfId="2" applyNumberFormat="1" applyFont="1" applyFill="1" applyBorder="1" applyAlignment="1" applyProtection="1">
      <alignment vertical="center"/>
    </xf>
    <xf numFmtId="185" fontId="29" fillId="0" borderId="78" xfId="2" applyNumberFormat="1" applyFont="1" applyFill="1" applyBorder="1" applyAlignment="1" applyProtection="1">
      <alignment vertical="center"/>
    </xf>
    <xf numFmtId="178" fontId="15" fillId="0" borderId="28" xfId="1" applyNumberFormat="1" applyFont="1" applyFill="1" applyBorder="1" applyAlignment="1">
      <alignment horizontal="right" vertical="center"/>
    </xf>
    <xf numFmtId="176" fontId="15" fillId="0" borderId="165" xfId="1" applyNumberFormat="1" applyFont="1" applyFill="1" applyBorder="1" applyAlignment="1">
      <alignment horizontal="right" vertical="center"/>
    </xf>
    <xf numFmtId="176" fontId="15" fillId="0" borderId="48" xfId="1" applyNumberFormat="1" applyFont="1" applyFill="1" applyBorder="1" applyAlignment="1">
      <alignment horizontal="right" vertical="center"/>
    </xf>
    <xf numFmtId="176" fontId="15" fillId="0" borderId="145" xfId="0" applyNumberFormat="1" applyFont="1" applyFill="1" applyBorder="1" applyAlignment="1">
      <alignment vertical="center"/>
    </xf>
    <xf numFmtId="0" fontId="11" fillId="0" borderId="96" xfId="0" applyFont="1" applyFill="1" applyBorder="1" applyAlignment="1">
      <alignment vertical="center"/>
    </xf>
    <xf numFmtId="178" fontId="21" fillId="0" borderId="98" xfId="1" applyNumberFormat="1" applyFont="1" applyFill="1" applyBorder="1" applyAlignment="1">
      <alignment horizontal="right" vertical="center"/>
    </xf>
    <xf numFmtId="176" fontId="21" fillId="0" borderId="194" xfId="1" applyNumberFormat="1" applyFont="1" applyFill="1" applyBorder="1" applyAlignment="1">
      <alignment horizontal="right" vertical="center"/>
    </xf>
    <xf numFmtId="176" fontId="21" fillId="0" borderId="185" xfId="1" applyNumberFormat="1" applyFont="1" applyFill="1" applyBorder="1" applyAlignment="1">
      <alignment horizontal="right" vertical="center"/>
    </xf>
    <xf numFmtId="176" fontId="21" fillId="0" borderId="149" xfId="0" applyNumberFormat="1" applyFont="1" applyFill="1" applyBorder="1" applyAlignment="1">
      <alignment vertical="center"/>
    </xf>
    <xf numFmtId="182" fontId="15" fillId="0" borderId="19" xfId="0" applyNumberFormat="1" applyFont="1" applyFill="1" applyBorder="1" applyAlignment="1">
      <alignment vertical="center"/>
    </xf>
    <xf numFmtId="182" fontId="15" fillId="0" borderId="120" xfId="0" applyNumberFormat="1" applyFont="1" applyFill="1" applyBorder="1" applyAlignment="1">
      <alignment vertical="center"/>
    </xf>
    <xf numFmtId="182" fontId="15" fillId="0" borderId="49" xfId="0" applyNumberFormat="1" applyFont="1" applyFill="1" applyBorder="1" applyAlignment="1">
      <alignment vertical="center"/>
    </xf>
    <xf numFmtId="182" fontId="15" fillId="0" borderId="163" xfId="0" applyNumberFormat="1" applyFont="1" applyFill="1" applyBorder="1" applyAlignment="1">
      <alignment vertical="center"/>
    </xf>
    <xf numFmtId="0" fontId="31" fillId="0" borderId="96" xfId="0" applyFont="1" applyFill="1" applyBorder="1" applyAlignment="1">
      <alignment vertical="center"/>
    </xf>
    <xf numFmtId="182" fontId="21" fillId="0" borderId="98" xfId="0" applyNumberFormat="1" applyFont="1" applyFill="1" applyBorder="1" applyAlignment="1">
      <alignment vertical="center"/>
    </xf>
    <xf numFmtId="182" fontId="21" fillId="0" borderId="194" xfId="0" applyNumberFormat="1" applyFont="1" applyFill="1" applyBorder="1" applyAlignment="1">
      <alignment vertical="center"/>
    </xf>
    <xf numFmtId="182" fontId="21" fillId="0" borderId="185" xfId="0" applyNumberFormat="1" applyFont="1" applyFill="1" applyBorder="1" applyAlignment="1">
      <alignment vertical="center"/>
    </xf>
    <xf numFmtId="182" fontId="21" fillId="0" borderId="149" xfId="0" applyNumberFormat="1" applyFont="1" applyFill="1" applyBorder="1" applyAlignment="1">
      <alignment vertical="center"/>
    </xf>
    <xf numFmtId="0" fontId="9" fillId="0" borderId="192" xfId="0" applyFont="1" applyFill="1" applyBorder="1" applyAlignment="1">
      <alignment horizontal="justify" vertical="center" wrapText="1"/>
    </xf>
    <xf numFmtId="183" fontId="27" fillId="0" borderId="120" xfId="0" applyNumberFormat="1" applyFont="1" applyFill="1" applyBorder="1" applyAlignment="1">
      <alignment vertical="center"/>
    </xf>
    <xf numFmtId="179" fontId="29" fillId="0" borderId="110" xfId="2" applyNumberFormat="1" applyFont="1" applyFill="1" applyBorder="1" applyAlignment="1" applyProtection="1">
      <alignment horizontal="right"/>
    </xf>
    <xf numFmtId="183" fontId="11" fillId="0" borderId="194" xfId="0" applyNumberFormat="1" applyFont="1" applyFill="1" applyBorder="1" applyAlignment="1">
      <alignment vertical="center"/>
    </xf>
    <xf numFmtId="179" fontId="28" fillId="0" borderId="179" xfId="0" applyNumberFormat="1" applyFont="1" applyFill="1" applyBorder="1" applyAlignment="1" applyProtection="1"/>
    <xf numFmtId="183" fontId="11" fillId="0" borderId="143" xfId="0" applyNumberFormat="1" applyFont="1" applyFill="1" applyBorder="1" applyAlignment="1">
      <alignment vertical="center"/>
    </xf>
    <xf numFmtId="179" fontId="28" fillId="0" borderId="137" xfId="0" applyNumberFormat="1" applyFont="1" applyFill="1" applyBorder="1" applyAlignment="1" applyProtection="1"/>
    <xf numFmtId="183" fontId="11" fillId="0" borderId="96" xfId="0" applyNumberFormat="1" applyFont="1" applyFill="1" applyBorder="1" applyAlignment="1">
      <alignment vertical="center"/>
    </xf>
    <xf numFmtId="179" fontId="28" fillId="0" borderId="143" xfId="0" applyNumberFormat="1" applyFont="1" applyFill="1" applyBorder="1" applyAlignment="1" applyProtection="1"/>
    <xf numFmtId="183" fontId="27" fillId="0" borderId="96" xfId="0" applyNumberFormat="1" applyFont="1" applyFill="1" applyBorder="1" applyAlignment="1">
      <alignment vertical="center"/>
    </xf>
    <xf numFmtId="183" fontId="11" fillId="0" borderId="122" xfId="0" applyNumberFormat="1" applyFont="1" applyFill="1" applyBorder="1" applyAlignment="1">
      <alignment vertical="center"/>
    </xf>
    <xf numFmtId="0" fontId="32" fillId="0" borderId="163" xfId="2" applyFont="1" applyFill="1" applyBorder="1" applyAlignment="1" applyProtection="1">
      <alignment horizontal="center" vertical="center" wrapText="1"/>
      <protection locked="0"/>
    </xf>
    <xf numFmtId="0" fontId="11" fillId="0" borderId="122" xfId="2" applyFont="1" applyFill="1" applyBorder="1" applyAlignment="1" applyProtection="1">
      <alignment horizontal="center" vertical="center" wrapText="1"/>
      <protection locked="0"/>
    </xf>
    <xf numFmtId="179" fontId="28" fillId="0" borderId="143" xfId="2" applyNumberFormat="1" applyFont="1" applyFill="1" applyBorder="1" applyAlignment="1" applyProtection="1">
      <alignment horizontal="right"/>
    </xf>
    <xf numFmtId="183" fontId="27" fillId="0" borderId="143" xfId="0" applyNumberFormat="1" applyFont="1" applyFill="1" applyBorder="1" applyAlignment="1">
      <alignment vertical="center"/>
    </xf>
    <xf numFmtId="0" fontId="27" fillId="0" borderId="163" xfId="2" applyFont="1" applyFill="1" applyBorder="1" applyAlignment="1" applyProtection="1">
      <alignment horizontal="center" vertical="center"/>
      <protection locked="0"/>
    </xf>
    <xf numFmtId="0" fontId="11" fillId="0" borderId="122" xfId="2" applyFont="1" applyFill="1" applyBorder="1" applyAlignment="1">
      <alignment horizontal="center" vertical="center"/>
    </xf>
    <xf numFmtId="179" fontId="28" fillId="0" borderId="155" xfId="2" applyNumberFormat="1" applyFont="1" applyFill="1" applyBorder="1" applyAlignment="1" applyProtection="1">
      <alignment horizontal="right"/>
    </xf>
    <xf numFmtId="179" fontId="28" fillId="0" borderId="143" xfId="2" applyNumberFormat="1" applyFont="1" applyFill="1" applyBorder="1" applyAlignment="1" applyProtection="1">
      <alignment horizontal="right"/>
      <protection locked="0"/>
    </xf>
    <xf numFmtId="183" fontId="11" fillId="0" borderId="195" xfId="0" applyNumberFormat="1" applyFont="1" applyFill="1" applyBorder="1" applyAlignment="1">
      <alignment vertical="center"/>
    </xf>
    <xf numFmtId="179" fontId="28" fillId="0" borderId="179" xfId="2" applyNumberFormat="1" applyFont="1" applyFill="1" applyBorder="1" applyAlignment="1" applyProtection="1">
      <alignment horizontal="right"/>
    </xf>
    <xf numFmtId="179" fontId="28" fillId="0" borderId="137" xfId="2" applyNumberFormat="1" applyFont="1" applyFill="1" applyBorder="1" applyAlignment="1" applyProtection="1">
      <alignment horizontal="right"/>
    </xf>
    <xf numFmtId="0" fontId="27" fillId="0" borderId="144" xfId="2" applyFont="1" applyFill="1" applyBorder="1" applyAlignment="1" applyProtection="1">
      <alignment horizontal="center" vertical="center"/>
      <protection locked="0"/>
    </xf>
    <xf numFmtId="179" fontId="29" fillId="0" borderId="196" xfId="2" applyNumberFormat="1" applyFont="1" applyFill="1" applyBorder="1" applyAlignment="1" applyProtection="1">
      <alignment horizontal="right"/>
    </xf>
    <xf numFmtId="183" fontId="27" fillId="0" borderId="197" xfId="0" applyNumberFormat="1" applyFont="1" applyFill="1" applyBorder="1" applyAlignment="1">
      <alignment vertical="center"/>
    </xf>
    <xf numFmtId="179" fontId="29" fillId="0" borderId="198" xfId="0" applyNumberFormat="1" applyFont="1" applyFill="1" applyBorder="1" applyAlignment="1" applyProtection="1"/>
    <xf numFmtId="183" fontId="27" fillId="0" borderId="199" xfId="0" applyNumberFormat="1" applyFont="1" applyFill="1" applyBorder="1" applyAlignment="1">
      <alignment vertical="center"/>
    </xf>
    <xf numFmtId="179" fontId="29" fillId="0" borderId="200" xfId="0" applyNumberFormat="1" applyFont="1" applyFill="1" applyBorder="1" applyAlignment="1" applyProtection="1"/>
    <xf numFmtId="183" fontId="27" fillId="0" borderId="201" xfId="0" applyNumberFormat="1" applyFont="1" applyFill="1" applyBorder="1" applyAlignment="1">
      <alignment vertical="center"/>
    </xf>
    <xf numFmtId="179" fontId="29" fillId="0" borderId="199" xfId="0" applyNumberFormat="1" applyFont="1" applyFill="1" applyBorder="1" applyAlignment="1" applyProtection="1"/>
    <xf numFmtId="183" fontId="27" fillId="0" borderId="202" xfId="0" applyNumberFormat="1" applyFont="1" applyFill="1" applyBorder="1" applyAlignment="1">
      <alignment vertical="center"/>
    </xf>
    <xf numFmtId="0" fontId="27" fillId="0" borderId="144" xfId="2" applyFont="1" applyFill="1" applyBorder="1" applyAlignment="1" applyProtection="1">
      <alignment horizontal="center" vertical="center" wrapText="1"/>
      <protection locked="0"/>
    </xf>
    <xf numFmtId="179" fontId="29" fillId="0" borderId="199" xfId="2" applyNumberFormat="1" applyFont="1" applyFill="1" applyBorder="1" applyAlignment="1" applyProtection="1">
      <alignment horizontal="right"/>
    </xf>
    <xf numFmtId="183" fontId="27" fillId="0" borderId="164" xfId="0" applyNumberFormat="1" applyFont="1" applyFill="1" applyBorder="1" applyAlignment="1">
      <alignment vertical="center"/>
    </xf>
    <xf numFmtId="179" fontId="29" fillId="0" borderId="58" xfId="2" applyNumberFormat="1" applyFont="1" applyFill="1" applyBorder="1" applyAlignment="1" applyProtection="1"/>
    <xf numFmtId="179" fontId="29" fillId="0" borderId="203" xfId="0" applyNumberFormat="1" applyFont="1" applyFill="1" applyBorder="1" applyAlignment="1"/>
    <xf numFmtId="179" fontId="29" fillId="0" borderId="57" xfId="0" applyNumberFormat="1" applyFont="1" applyFill="1" applyBorder="1" applyAlignment="1"/>
    <xf numFmtId="179" fontId="29" fillId="0" borderId="204" xfId="0" applyNumberFormat="1" applyFont="1" applyFill="1" applyBorder="1" applyAlignment="1"/>
    <xf numFmtId="179" fontId="29" fillId="0" borderId="56" xfId="0" applyNumberFormat="1" applyFont="1" applyFill="1" applyBorder="1" applyAlignment="1"/>
    <xf numFmtId="179" fontId="29" fillId="0" borderId="205" xfId="0" applyNumberFormat="1" applyFont="1" applyFill="1" applyBorder="1" applyAlignment="1"/>
    <xf numFmtId="184" fontId="27" fillId="0" borderId="15" xfId="2" applyNumberFormat="1" applyFont="1" applyFill="1" applyBorder="1" applyAlignment="1" applyProtection="1">
      <alignment vertical="center"/>
    </xf>
    <xf numFmtId="183" fontId="27" fillId="0" borderId="114" xfId="0" applyNumberFormat="1" applyFont="1" applyFill="1" applyBorder="1" applyAlignment="1">
      <alignment vertical="center"/>
    </xf>
    <xf numFmtId="0" fontId="23" fillId="0" borderId="93" xfId="21" applyFont="1" applyFill="1" applyBorder="1" applyAlignment="1">
      <alignment vertical="center"/>
    </xf>
    <xf numFmtId="0" fontId="23" fillId="0" borderId="167" xfId="21" applyFont="1" applyFill="1" applyBorder="1" applyAlignment="1">
      <alignment vertical="center"/>
    </xf>
    <xf numFmtId="0" fontId="23" fillId="2" borderId="93" xfId="21" applyFont="1" applyFill="1" applyBorder="1" applyAlignment="1">
      <alignment horizontal="center" vertical="center" wrapText="1"/>
    </xf>
    <xf numFmtId="0" fontId="23" fillId="2" borderId="167" xfId="21" applyFont="1" applyFill="1" applyBorder="1" applyAlignment="1">
      <alignment horizontal="center" vertical="center" wrapText="1"/>
    </xf>
    <xf numFmtId="49" fontId="27" fillId="2" borderId="56" xfId="0" applyNumberFormat="1" applyFont="1" applyFill="1" applyBorder="1" applyAlignment="1">
      <alignment vertical="center"/>
    </xf>
    <xf numFmtId="49" fontId="27" fillId="2" borderId="79" xfId="0" applyNumberFormat="1" applyFont="1" applyFill="1" applyBorder="1" applyAlignment="1">
      <alignment vertical="center"/>
    </xf>
    <xf numFmtId="49" fontId="39" fillId="0" borderId="129" xfId="0" applyNumberFormat="1" applyFont="1" applyFill="1" applyBorder="1" applyAlignment="1">
      <alignment vertical="center"/>
    </xf>
    <xf numFmtId="49" fontId="27" fillId="2" borderId="55" xfId="0" applyNumberFormat="1" applyFont="1" applyFill="1" applyBorder="1" applyAlignment="1">
      <alignment vertical="center"/>
    </xf>
    <xf numFmtId="49" fontId="27" fillId="2" borderId="78" xfId="0" applyNumberFormat="1" applyFont="1" applyFill="1" applyBorder="1" applyAlignment="1">
      <alignment vertical="center"/>
    </xf>
    <xf numFmtId="0" fontId="33" fillId="0" borderId="0" xfId="0" applyFont="1" applyAlignment="1">
      <alignment horizontal="center"/>
    </xf>
    <xf numFmtId="0" fontId="28" fillId="0" borderId="63" xfId="2" applyFont="1" applyFill="1" applyBorder="1" applyAlignment="1" applyProtection="1">
      <alignment horizontal="center" vertical="center" wrapText="1"/>
      <protection locked="0"/>
    </xf>
    <xf numFmtId="0" fontId="28" fillId="0" borderId="74" xfId="2" applyFont="1" applyFill="1" applyBorder="1" applyAlignment="1" applyProtection="1">
      <alignment horizontal="center" vertical="center" wrapText="1"/>
      <protection locked="0"/>
    </xf>
    <xf numFmtId="0" fontId="28" fillId="0" borderId="7" xfId="2" applyFont="1" applyFill="1" applyBorder="1" applyAlignment="1" applyProtection="1">
      <alignment horizontal="center" vertical="center" wrapText="1"/>
      <protection locked="0"/>
    </xf>
    <xf numFmtId="0" fontId="28" fillId="0" borderId="8" xfId="2" applyFont="1" applyFill="1" applyBorder="1" applyAlignment="1" applyProtection="1">
      <alignment horizontal="center" vertical="center" wrapText="1"/>
      <protection locked="0"/>
    </xf>
    <xf numFmtId="0" fontId="22" fillId="0" borderId="0" xfId="2" applyFont="1" applyFill="1" applyAlignment="1" applyProtection="1">
      <alignment wrapText="1"/>
      <protection locked="0"/>
    </xf>
    <xf numFmtId="0" fontId="22" fillId="0" borderId="0" xfId="2" applyFont="1" applyFill="1" applyAlignment="1" applyProtection="1">
      <protection locked="0"/>
    </xf>
    <xf numFmtId="0" fontId="28" fillId="0" borderId="63" xfId="2" applyFont="1" applyFill="1" applyBorder="1" applyAlignment="1" applyProtection="1">
      <alignment horizontal="center" vertical="center"/>
      <protection locked="0"/>
    </xf>
    <xf numFmtId="0" fontId="28" fillId="0" borderId="74" xfId="2" applyFont="1" applyFill="1" applyBorder="1" applyAlignment="1" applyProtection="1">
      <alignment horizontal="center" vertical="center"/>
      <protection locked="0"/>
    </xf>
    <xf numFmtId="0" fontId="28" fillId="0" borderId="6" xfId="2" applyFont="1" applyFill="1" applyBorder="1" applyAlignment="1" applyProtection="1">
      <alignment horizontal="center" vertical="center"/>
      <protection locked="0"/>
    </xf>
    <xf numFmtId="0" fontId="28" fillId="0" borderId="37" xfId="2" applyFont="1" applyFill="1" applyBorder="1" applyAlignment="1" applyProtection="1">
      <alignment horizontal="center" vertical="center"/>
      <protection locked="0"/>
    </xf>
    <xf numFmtId="0" fontId="28" fillId="0" borderId="15" xfId="2" applyFont="1" applyFill="1" applyBorder="1" applyAlignment="1" applyProtection="1">
      <alignment horizontal="center" vertical="center"/>
      <protection locked="0"/>
    </xf>
    <xf numFmtId="0" fontId="28" fillId="0" borderId="16" xfId="2" applyFont="1" applyFill="1" applyBorder="1" applyAlignment="1" applyProtection="1">
      <alignment horizontal="center" vertical="center"/>
      <protection locked="0"/>
    </xf>
    <xf numFmtId="0" fontId="28" fillId="0" borderId="6" xfId="2" applyFont="1" applyFill="1" applyBorder="1" applyAlignment="1" applyProtection="1">
      <alignment horizontal="center" vertical="center" wrapText="1"/>
      <protection locked="0"/>
    </xf>
    <xf numFmtId="0" fontId="28" fillId="0" borderId="37" xfId="2" applyFont="1" applyFill="1" applyBorder="1" applyAlignment="1" applyProtection="1">
      <alignment horizontal="center" vertical="center" wrapText="1"/>
      <protection locked="0"/>
    </xf>
    <xf numFmtId="0" fontId="29" fillId="0" borderId="206" xfId="2" applyFont="1" applyFill="1" applyBorder="1" applyAlignment="1" applyProtection="1">
      <alignment horizontal="center" vertical="center" wrapText="1"/>
      <protection locked="0"/>
    </xf>
    <xf numFmtId="0" fontId="29" fillId="0" borderId="151" xfId="2" applyFont="1" applyFill="1" applyBorder="1" applyAlignment="1" applyProtection="1">
      <alignment horizontal="center" vertical="center" wrapText="1"/>
      <protection locked="0"/>
    </xf>
    <xf numFmtId="0" fontId="29" fillId="0" borderId="207" xfId="2" applyFont="1" applyFill="1" applyBorder="1" applyAlignment="1" applyProtection="1">
      <alignment horizontal="center" vertical="center" wrapText="1"/>
      <protection locked="0"/>
    </xf>
    <xf numFmtId="0" fontId="33" fillId="0" borderId="0" xfId="2" applyFont="1" applyFill="1" applyAlignment="1" applyProtection="1">
      <alignment horizontal="center"/>
      <protection locked="0"/>
    </xf>
    <xf numFmtId="0" fontId="18" fillId="0" borderId="2" xfId="2" applyFont="1" applyFill="1" applyBorder="1" applyAlignment="1" applyProtection="1">
      <alignment horizontal="center"/>
      <protection locked="0"/>
    </xf>
    <xf numFmtId="0" fontId="18" fillId="0" borderId="4" xfId="2" applyFont="1" applyFill="1" applyBorder="1" applyAlignment="1" applyProtection="1">
      <alignment horizontal="center"/>
      <protection locked="0"/>
    </xf>
    <xf numFmtId="0" fontId="18" fillId="0" borderId="7" xfId="2" applyFont="1" applyFill="1" applyBorder="1" applyAlignment="1" applyProtection="1">
      <alignment horizontal="center"/>
      <protection locked="0"/>
    </xf>
    <xf numFmtId="0" fontId="18" fillId="0" borderId="8" xfId="2" applyFont="1" applyFill="1" applyBorder="1" applyAlignment="1" applyProtection="1">
      <alignment horizontal="center"/>
      <protection locked="0"/>
    </xf>
    <xf numFmtId="0" fontId="12" fillId="0" borderId="2"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23" fillId="0" borderId="2" xfId="2" applyFont="1" applyFill="1" applyBorder="1" applyAlignment="1" applyProtection="1">
      <alignment horizontal="center" vertical="center" wrapText="1"/>
      <protection locked="0"/>
    </xf>
    <xf numFmtId="0" fontId="23" fillId="0" borderId="4" xfId="2" applyFont="1" applyFill="1" applyBorder="1" applyAlignment="1" applyProtection="1">
      <alignment horizontal="center" vertical="center" wrapText="1"/>
      <protection locked="0"/>
    </xf>
    <xf numFmtId="0" fontId="11" fillId="0" borderId="4" xfId="2" applyFont="1" applyFill="1" applyBorder="1" applyAlignment="1" applyProtection="1">
      <alignment horizontal="center" vertical="center" wrapText="1"/>
      <protection locked="0"/>
    </xf>
    <xf numFmtId="0" fontId="11" fillId="0" borderId="8" xfId="2" applyFont="1" applyFill="1" applyBorder="1" applyAlignment="1" applyProtection="1">
      <alignment horizontal="center" vertical="center" wrapText="1"/>
      <protection locked="0"/>
    </xf>
    <xf numFmtId="0" fontId="11" fillId="0" borderId="5" xfId="2" applyFont="1" applyFill="1" applyBorder="1" applyAlignment="1" applyProtection="1">
      <alignment horizontal="center" vertical="center"/>
      <protection locked="0"/>
    </xf>
    <xf numFmtId="0" fontId="18" fillId="0" borderId="25" xfId="0" applyFont="1" applyFill="1" applyBorder="1" applyAlignment="1">
      <alignment horizontal="center" vertical="center"/>
    </xf>
    <xf numFmtId="0" fontId="28" fillId="0" borderId="2" xfId="2" applyFont="1" applyFill="1" applyBorder="1" applyAlignment="1" applyProtection="1">
      <alignment horizontal="center" vertical="center"/>
      <protection locked="0"/>
    </xf>
    <xf numFmtId="0" fontId="28" fillId="0" borderId="4" xfId="2" applyFont="1" applyFill="1" applyBorder="1" applyAlignment="1" applyProtection="1">
      <alignment horizontal="center" vertical="center"/>
      <protection locked="0"/>
    </xf>
    <xf numFmtId="0" fontId="28" fillId="0" borderId="105" xfId="2" applyFont="1" applyFill="1" applyBorder="1" applyAlignment="1" applyProtection="1">
      <alignment horizontal="center" vertical="center"/>
      <protection locked="0"/>
    </xf>
    <xf numFmtId="0" fontId="28" fillId="0" borderId="106" xfId="2" applyFont="1" applyFill="1" applyBorder="1" applyAlignment="1" applyProtection="1">
      <alignment horizontal="center" vertical="center"/>
      <protection locked="0"/>
    </xf>
    <xf numFmtId="179" fontId="28" fillId="0" borderId="2" xfId="2" applyNumberFormat="1" applyFont="1" applyFill="1" applyBorder="1" applyAlignment="1" applyProtection="1">
      <alignment horizontal="right" vertical="center"/>
    </xf>
    <xf numFmtId="179" fontId="28" fillId="0" borderId="105" xfId="2" applyNumberFormat="1" applyFont="1" applyFill="1" applyBorder="1" applyAlignment="1" applyProtection="1">
      <alignment horizontal="right" vertical="center"/>
    </xf>
    <xf numFmtId="0" fontId="28" fillId="0" borderId="109" xfId="2" applyFont="1" applyFill="1" applyBorder="1" applyAlignment="1" applyProtection="1">
      <alignment horizontal="center" vertical="center" wrapText="1"/>
      <protection locked="0"/>
    </xf>
    <xf numFmtId="0" fontId="28" fillId="0" borderId="110" xfId="2" applyFont="1" applyFill="1" applyBorder="1" applyAlignment="1" applyProtection="1">
      <alignment horizontal="center" vertical="center" wrapText="1"/>
      <protection locked="0"/>
    </xf>
    <xf numFmtId="0" fontId="28" fillId="0" borderId="15" xfId="2" applyFont="1" applyFill="1" applyBorder="1" applyAlignment="1" applyProtection="1">
      <alignment horizontal="center" vertical="center" wrapText="1"/>
      <protection locked="0"/>
    </xf>
    <xf numFmtId="0" fontId="28" fillId="0" borderId="16" xfId="2" applyFont="1" applyFill="1" applyBorder="1" applyAlignment="1" applyProtection="1">
      <alignment horizontal="center" vertical="center" wrapText="1"/>
      <protection locked="0"/>
    </xf>
    <xf numFmtId="0" fontId="11" fillId="0" borderId="25" xfId="2" applyFont="1" applyFill="1" applyBorder="1" applyAlignment="1" applyProtection="1">
      <alignment horizontal="center" vertical="center"/>
      <protection locked="0"/>
    </xf>
    <xf numFmtId="0" fontId="11" fillId="0" borderId="2"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49" fontId="9" fillId="0" borderId="0" xfId="0" applyNumberFormat="1" applyFont="1" applyFill="1" applyAlignment="1">
      <alignment horizontal="center" vertical="top"/>
    </xf>
    <xf numFmtId="49" fontId="9" fillId="0" borderId="0" xfId="0" applyNumberFormat="1" applyFont="1" applyFill="1" applyAlignment="1">
      <alignment vertical="top" wrapText="1"/>
    </xf>
    <xf numFmtId="49" fontId="21" fillId="0" borderId="18" xfId="0" applyNumberFormat="1" applyFont="1" applyFill="1" applyBorder="1" applyAlignment="1">
      <alignment vertical="center"/>
    </xf>
    <xf numFmtId="49" fontId="21" fillId="0" borderId="28" xfId="0" applyNumberFormat="1" applyFont="1" applyFill="1" applyBorder="1" applyAlignment="1">
      <alignment vertical="center"/>
    </xf>
    <xf numFmtId="49" fontId="9" fillId="0" borderId="0" xfId="0" applyNumberFormat="1" applyFont="1" applyFill="1" applyAlignment="1">
      <alignment horizontal="center" vertical="top" wrapText="1"/>
    </xf>
    <xf numFmtId="49" fontId="9" fillId="0" borderId="0" xfId="0" applyNumberFormat="1" applyFont="1" applyFill="1" applyAlignment="1">
      <alignment vertical="top"/>
    </xf>
    <xf numFmtId="0" fontId="12" fillId="0" borderId="0" xfId="0" applyFont="1" applyFill="1" applyAlignment="1">
      <alignment horizontal="center" vertical="center"/>
    </xf>
    <xf numFmtId="49" fontId="21" fillId="0" borderId="2" xfId="0" applyNumberFormat="1" applyFont="1" applyFill="1" applyBorder="1" applyAlignment="1">
      <alignment horizontal="center" vertical="center"/>
    </xf>
    <xf numFmtId="49" fontId="21" fillId="0" borderId="3" xfId="0" applyNumberFormat="1" applyFont="1" applyFill="1" applyBorder="1" applyAlignment="1">
      <alignment horizontal="center" vertical="center"/>
    </xf>
    <xf numFmtId="49" fontId="21" fillId="0" borderId="36"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11" fillId="0" borderId="146"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1" fillId="0" borderId="90"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93" xfId="0" applyFont="1" applyFill="1" applyBorder="1" applyAlignment="1">
      <alignment horizontal="center" vertical="center" wrapText="1"/>
    </xf>
    <xf numFmtId="0" fontId="23" fillId="0" borderId="146" xfId="0" applyFont="1" applyFill="1" applyBorder="1" applyAlignment="1">
      <alignment horizontal="center" vertical="center" wrapText="1"/>
    </xf>
    <xf numFmtId="0" fontId="23" fillId="0" borderId="92" xfId="0" applyFont="1" applyFill="1" applyBorder="1" applyAlignment="1">
      <alignment horizontal="center" vertical="center" wrapText="1"/>
    </xf>
    <xf numFmtId="0" fontId="11" fillId="0" borderId="2" xfId="2" applyFont="1" applyFill="1" applyBorder="1" applyAlignment="1">
      <alignment vertical="center" wrapText="1"/>
    </xf>
    <xf numFmtId="0" fontId="11" fillId="0" borderId="4" xfId="2" applyFont="1" applyFill="1" applyBorder="1" applyAlignment="1">
      <alignment vertical="center" wrapText="1"/>
    </xf>
    <xf numFmtId="0" fontId="27" fillId="0" borderId="7" xfId="2" applyFont="1" applyFill="1" applyBorder="1" applyAlignment="1" applyProtection="1">
      <alignment vertical="center"/>
      <protection locked="0"/>
    </xf>
    <xf numFmtId="0" fontId="0" fillId="0" borderId="1" xfId="0" applyFill="1" applyBorder="1" applyAlignment="1">
      <alignment vertical="center"/>
    </xf>
    <xf numFmtId="6" fontId="11" fillId="0" borderId="10" xfId="17" applyFont="1" applyFill="1" applyBorder="1" applyAlignment="1">
      <alignment horizontal="center" vertical="center"/>
    </xf>
    <xf numFmtId="6" fontId="11" fillId="0" borderId="11" xfId="17" applyFont="1" applyFill="1" applyBorder="1" applyAlignment="1">
      <alignment horizontal="center" vertical="center"/>
    </xf>
    <xf numFmtId="0" fontId="11" fillId="0" borderId="109" xfId="2" applyFont="1" applyFill="1" applyBorder="1" applyAlignment="1" applyProtection="1">
      <alignment vertical="center" wrapText="1"/>
      <protection locked="0"/>
    </xf>
    <xf numFmtId="0" fontId="11" fillId="0" borderId="110" xfId="2" applyFont="1" applyFill="1" applyBorder="1" applyAlignment="1" applyProtection="1">
      <alignment vertical="center" wrapText="1"/>
      <protection locked="0"/>
    </xf>
    <xf numFmtId="0" fontId="11" fillId="0" borderId="6" xfId="2" applyFont="1" applyFill="1" applyBorder="1" applyAlignment="1" applyProtection="1">
      <alignment vertical="center" wrapText="1"/>
      <protection locked="0"/>
    </xf>
    <xf numFmtId="0" fontId="11" fillId="0" borderId="0" xfId="2" applyFont="1" applyFill="1" applyBorder="1" applyAlignment="1" applyProtection="1">
      <alignment vertical="center" wrapText="1"/>
      <protection locked="0"/>
    </xf>
    <xf numFmtId="0" fontId="11" fillId="0" borderId="31" xfId="2" applyFont="1" applyFill="1" applyBorder="1" applyAlignment="1" applyProtection="1">
      <alignment vertical="center" wrapText="1"/>
      <protection locked="0"/>
    </xf>
    <xf numFmtId="0" fontId="0" fillId="0" borderId="30" xfId="0" applyFill="1" applyBorder="1" applyAlignment="1">
      <alignment vertical="center" wrapText="1"/>
    </xf>
    <xf numFmtId="0" fontId="11" fillId="0" borderId="2" xfId="2" applyFont="1" applyFill="1" applyBorder="1" applyAlignment="1" applyProtection="1">
      <alignment horizontal="left" vertical="center"/>
      <protection locked="0"/>
    </xf>
    <xf numFmtId="0" fontId="11" fillId="0" borderId="4" xfId="2" applyFont="1" applyFill="1" applyBorder="1" applyAlignment="1" applyProtection="1">
      <alignment horizontal="left" vertical="center"/>
      <protection locked="0"/>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132" xfId="2" applyFont="1" applyFill="1" applyBorder="1" applyAlignment="1" applyProtection="1">
      <alignment horizontal="center" vertical="center"/>
      <protection locked="0"/>
    </xf>
    <xf numFmtId="0" fontId="11" fillId="0" borderId="27" xfId="2" applyFont="1" applyFill="1" applyBorder="1" applyAlignment="1" applyProtection="1">
      <alignment horizontal="center" vertical="center"/>
      <protection locked="0"/>
    </xf>
    <xf numFmtId="0" fontId="11" fillId="0" borderId="116" xfId="2" applyFont="1" applyFill="1" applyBorder="1" applyAlignment="1" applyProtection="1">
      <alignment horizontal="center" vertical="center" wrapText="1"/>
      <protection locked="0"/>
    </xf>
    <xf numFmtId="0" fontId="11" fillId="0" borderId="134" xfId="2" applyFont="1" applyFill="1" applyBorder="1" applyAlignment="1" applyProtection="1">
      <alignment horizontal="center" vertical="center" wrapText="1"/>
      <protection locked="0"/>
    </xf>
    <xf numFmtId="0" fontId="11" fillId="0" borderId="118" xfId="2" applyFont="1" applyFill="1" applyBorder="1" applyAlignment="1" applyProtection="1">
      <alignment horizontal="center" vertical="center" wrapText="1"/>
      <protection locked="0"/>
    </xf>
    <xf numFmtId="0" fontId="11" fillId="0" borderId="188" xfId="2" applyFont="1" applyFill="1" applyBorder="1" applyAlignment="1" applyProtection="1">
      <alignment horizontal="center" vertical="center" wrapText="1"/>
      <protection locked="0"/>
    </xf>
    <xf numFmtId="0" fontId="27" fillId="0" borderId="0" xfId="2" applyFont="1" applyFill="1" applyAlignment="1" applyProtection="1">
      <alignment vertical="center"/>
      <protection locked="0"/>
    </xf>
    <xf numFmtId="0" fontId="33" fillId="0" borderId="0" xfId="0" applyFont="1" applyFill="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1" fillId="0" borderId="2" xfId="2"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0" borderId="34" xfId="0" applyFont="1" applyFill="1" applyBorder="1" applyAlignment="1">
      <alignment horizontal="center" vertical="center" wrapText="1"/>
    </xf>
    <xf numFmtId="0" fontId="11" fillId="0" borderId="123" xfId="2" applyFont="1" applyFill="1" applyBorder="1" applyAlignment="1" applyProtection="1">
      <alignment horizontal="center" vertical="center"/>
      <protection locked="0"/>
    </xf>
    <xf numFmtId="0" fontId="11" fillId="0" borderId="124" xfId="2" applyFont="1" applyFill="1" applyBorder="1" applyAlignment="1" applyProtection="1">
      <alignment horizontal="center" vertical="center"/>
      <protection locked="0"/>
    </xf>
    <xf numFmtId="0" fontId="11" fillId="0" borderId="128" xfId="2" applyFont="1" applyFill="1" applyBorder="1" applyAlignment="1" applyProtection="1">
      <alignment horizontal="center" vertical="center" wrapText="1"/>
      <protection locked="0"/>
    </xf>
    <xf numFmtId="0" fontId="11" fillId="0" borderId="129" xfId="2" applyFont="1" applyFill="1" applyBorder="1" applyAlignment="1" applyProtection="1">
      <alignment horizontal="center" vertical="center"/>
      <protection locked="0"/>
    </xf>
    <xf numFmtId="0" fontId="11" fillId="0" borderId="132" xfId="2" applyFont="1" applyFill="1" applyBorder="1" applyAlignment="1" applyProtection="1">
      <alignment horizontal="center" vertical="center" wrapText="1"/>
      <protection locked="0"/>
    </xf>
    <xf numFmtId="0" fontId="11" fillId="0" borderId="27" xfId="2" quotePrefix="1" applyFont="1" applyFill="1" applyBorder="1" applyAlignment="1" applyProtection="1">
      <alignment horizontal="center" vertical="center" wrapText="1"/>
      <protection locked="0"/>
    </xf>
    <xf numFmtId="49" fontId="24" fillId="0" borderId="0" xfId="0" applyNumberFormat="1" applyFont="1" applyFill="1" applyAlignment="1">
      <alignment vertical="top" wrapText="1"/>
    </xf>
    <xf numFmtId="0" fontId="11" fillId="0" borderId="0" xfId="0" applyFont="1" applyFill="1" applyAlignment="1">
      <alignment horizontal="center" vertical="center"/>
    </xf>
    <xf numFmtId="0" fontId="34"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9" fillId="0" borderId="78" xfId="0" applyFont="1" applyFill="1" applyBorder="1" applyAlignment="1">
      <alignment horizontal="justify" vertical="center" wrapText="1"/>
    </xf>
    <xf numFmtId="0" fontId="9" fillId="0" borderId="83" xfId="0" applyFont="1" applyFill="1" applyBorder="1" applyAlignment="1">
      <alignment horizontal="justify" vertical="center" wrapText="1"/>
    </xf>
    <xf numFmtId="0" fontId="21" fillId="0" borderId="18"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143" xfId="0" applyFont="1" applyFill="1" applyBorder="1" applyAlignment="1">
      <alignment horizontal="center" vertical="center" textRotation="255"/>
    </xf>
    <xf numFmtId="0" fontId="21" fillId="0" borderId="122" xfId="0" applyFont="1" applyFill="1" applyBorder="1" applyAlignment="1">
      <alignment horizontal="center" vertical="center" textRotation="255"/>
    </xf>
    <xf numFmtId="0" fontId="24" fillId="0" borderId="0" xfId="0" applyFont="1" applyFill="1" applyAlignment="1">
      <alignment vertical="top" wrapText="1"/>
    </xf>
    <xf numFmtId="189" fontId="32" fillId="2" borderId="104" xfId="21" applyNumberFormat="1" applyFont="1" applyFill="1" applyBorder="1" applyAlignment="1">
      <alignment horizontal="right" vertical="center"/>
    </xf>
    <xf numFmtId="189" fontId="32" fillId="2" borderId="22" xfId="21" applyNumberFormat="1" applyFont="1" applyFill="1" applyBorder="1" applyAlignment="1">
      <alignment horizontal="right" vertical="center"/>
    </xf>
    <xf numFmtId="49" fontId="27" fillId="2" borderId="0" xfId="0" applyNumberFormat="1" applyFont="1" applyFill="1" applyAlignment="1">
      <alignment vertical="top" wrapText="1"/>
    </xf>
    <xf numFmtId="0" fontId="38" fillId="2" borderId="0" xfId="0" applyFont="1" applyFill="1" applyAlignment="1">
      <alignment vertical="top"/>
    </xf>
    <xf numFmtId="179" fontId="32" fillId="2" borderId="104" xfId="21" applyNumberFormat="1" applyFont="1" applyFill="1" applyBorder="1" applyAlignment="1">
      <alignment vertical="center"/>
    </xf>
    <xf numFmtId="179" fontId="32" fillId="2" borderId="22" xfId="21" applyNumberFormat="1" applyFont="1" applyFill="1" applyBorder="1" applyAlignment="1">
      <alignment vertical="center"/>
    </xf>
    <xf numFmtId="179" fontId="23" fillId="2" borderId="21" xfId="21" applyNumberFormat="1" applyFont="1" applyFill="1" applyBorder="1" applyAlignment="1">
      <alignment vertical="center"/>
    </xf>
    <xf numFmtId="179" fontId="23" fillId="2" borderId="23" xfId="21" applyNumberFormat="1" applyFont="1" applyFill="1" applyBorder="1" applyAlignment="1">
      <alignment vertical="center"/>
    </xf>
    <xf numFmtId="179" fontId="11" fillId="0" borderId="21" xfId="21" applyNumberFormat="1" applyFont="1" applyFill="1" applyBorder="1" applyAlignment="1">
      <alignment horizontal="right" vertical="center"/>
    </xf>
    <xf numFmtId="179" fontId="11" fillId="0" borderId="23" xfId="21" applyNumberFormat="1" applyFont="1" applyFill="1" applyBorder="1" applyAlignment="1">
      <alignment horizontal="right" vertical="center"/>
    </xf>
    <xf numFmtId="179" fontId="27" fillId="0" borderId="104" xfId="21" applyNumberFormat="1" applyFont="1" applyFill="1" applyBorder="1" applyAlignment="1">
      <alignment horizontal="right" vertical="center"/>
    </xf>
    <xf numFmtId="179" fontId="27" fillId="0" borderId="22" xfId="21" applyNumberFormat="1" applyFont="1" applyFill="1" applyBorder="1" applyAlignment="1">
      <alignment horizontal="right" vertical="center"/>
    </xf>
    <xf numFmtId="189" fontId="23" fillId="2" borderId="21" xfId="21" applyNumberFormat="1" applyFont="1" applyFill="1" applyBorder="1" applyAlignment="1">
      <alignment horizontal="right" vertical="center"/>
    </xf>
    <xf numFmtId="189" fontId="23" fillId="2" borderId="23" xfId="21" applyNumberFormat="1" applyFont="1" applyFill="1" applyBorder="1" applyAlignment="1">
      <alignment horizontal="right" vertical="center"/>
    </xf>
    <xf numFmtId="179" fontId="32" fillId="2" borderId="78" xfId="21" applyNumberFormat="1" applyFont="1" applyFill="1" applyBorder="1" applyAlignment="1">
      <alignment vertical="center"/>
    </xf>
    <xf numFmtId="179" fontId="32" fillId="2" borderId="80" xfId="21" applyNumberFormat="1" applyFont="1" applyFill="1" applyBorder="1" applyAlignment="1">
      <alignment vertical="center"/>
    </xf>
    <xf numFmtId="179" fontId="27" fillId="0" borderId="81" xfId="21" applyNumberFormat="1" applyFont="1" applyFill="1" applyBorder="1" applyAlignment="1">
      <alignment horizontal="right" vertical="center"/>
    </xf>
    <xf numFmtId="179" fontId="27" fillId="0" borderId="79" xfId="21" applyNumberFormat="1" applyFont="1" applyFill="1" applyBorder="1" applyAlignment="1">
      <alignment horizontal="right" vertical="center"/>
    </xf>
    <xf numFmtId="179" fontId="27" fillId="0" borderId="78" xfId="21" applyNumberFormat="1" applyFont="1" applyFill="1" applyBorder="1" applyAlignment="1">
      <alignment horizontal="right" vertical="center"/>
    </xf>
    <xf numFmtId="179" fontId="27" fillId="0" borderId="80" xfId="21" applyNumberFormat="1" applyFont="1" applyFill="1" applyBorder="1" applyAlignment="1">
      <alignment horizontal="right" vertical="center"/>
    </xf>
    <xf numFmtId="189" fontId="32" fillId="2" borderId="81" xfId="21" applyNumberFormat="1" applyFont="1" applyFill="1" applyBorder="1" applyAlignment="1">
      <alignment horizontal="right" vertical="center"/>
    </xf>
    <xf numFmtId="189" fontId="32" fillId="2" borderId="79" xfId="21" applyNumberFormat="1" applyFont="1" applyFill="1" applyBorder="1" applyAlignment="1">
      <alignment horizontal="right" vertical="center"/>
    </xf>
    <xf numFmtId="189" fontId="32" fillId="2" borderId="78" xfId="21" applyNumberFormat="1" applyFont="1" applyFill="1" applyBorder="1" applyAlignment="1">
      <alignment horizontal="right" vertical="center"/>
    </xf>
    <xf numFmtId="189" fontId="32" fillId="2" borderId="80" xfId="21" applyNumberFormat="1" applyFont="1" applyFill="1" applyBorder="1" applyAlignment="1">
      <alignment horizontal="right" vertical="center"/>
    </xf>
    <xf numFmtId="179" fontId="32" fillId="2" borderId="81" xfId="21" applyNumberFormat="1" applyFont="1" applyFill="1" applyBorder="1" applyAlignment="1">
      <alignment vertical="center"/>
    </xf>
    <xf numFmtId="179" fontId="32" fillId="2" borderId="79" xfId="21" applyNumberFormat="1" applyFont="1" applyFill="1" applyBorder="1" applyAlignment="1">
      <alignment vertical="center"/>
    </xf>
    <xf numFmtId="189" fontId="32" fillId="2" borderId="138" xfId="21" applyNumberFormat="1" applyFont="1" applyFill="1" applyBorder="1" applyAlignment="1">
      <alignment horizontal="right" vertical="center"/>
    </xf>
    <xf numFmtId="189" fontId="32" fillId="2" borderId="74" xfId="21" applyNumberFormat="1" applyFont="1" applyFill="1" applyBorder="1" applyAlignment="1">
      <alignment horizontal="right" vertical="center"/>
    </xf>
    <xf numFmtId="179" fontId="32" fillId="2" borderId="58" xfId="21" applyNumberFormat="1" applyFont="1" applyFill="1" applyBorder="1" applyAlignment="1">
      <alignment vertical="center"/>
    </xf>
    <xf numFmtId="179" fontId="32" fillId="2" borderId="56" xfId="21" applyNumberFormat="1" applyFont="1" applyFill="1" applyBorder="1" applyAlignment="1">
      <alignment vertical="center"/>
    </xf>
    <xf numFmtId="179" fontId="32" fillId="2" borderId="55" xfId="21" applyNumberFormat="1" applyFont="1" applyFill="1" applyBorder="1" applyAlignment="1">
      <alignment vertical="center"/>
    </xf>
    <xf numFmtId="179" fontId="32" fillId="2" borderId="57" xfId="21" applyNumberFormat="1" applyFont="1" applyFill="1" applyBorder="1" applyAlignment="1">
      <alignment vertical="center"/>
    </xf>
    <xf numFmtId="179" fontId="27" fillId="0" borderId="58" xfId="21" applyNumberFormat="1" applyFont="1" applyFill="1" applyBorder="1" applyAlignment="1">
      <alignment horizontal="right" vertical="center"/>
    </xf>
    <xf numFmtId="179" fontId="27" fillId="0" borderId="56" xfId="21" applyNumberFormat="1" applyFont="1" applyFill="1" applyBorder="1" applyAlignment="1">
      <alignment horizontal="right" vertical="center"/>
    </xf>
    <xf numFmtId="179" fontId="32" fillId="2" borderId="138" xfId="21" applyNumberFormat="1" applyFont="1" applyFill="1" applyBorder="1" applyAlignment="1">
      <alignment vertical="center"/>
    </xf>
    <xf numFmtId="179" fontId="32" fillId="2" borderId="74" xfId="21" applyNumberFormat="1" applyFont="1" applyFill="1" applyBorder="1" applyAlignment="1">
      <alignment vertical="center"/>
    </xf>
    <xf numFmtId="179" fontId="23" fillId="2" borderId="63" xfId="21" applyNumberFormat="1" applyFont="1" applyFill="1" applyBorder="1" applyAlignment="1">
      <alignment vertical="center"/>
    </xf>
    <xf numFmtId="179" fontId="23" fillId="2" borderId="64" xfId="21" applyNumberFormat="1" applyFont="1" applyFill="1" applyBorder="1" applyAlignment="1">
      <alignment vertical="center"/>
    </xf>
    <xf numFmtId="179" fontId="11" fillId="0" borderId="6" xfId="21" applyNumberFormat="1" applyFont="1" applyFill="1" applyBorder="1" applyAlignment="1">
      <alignment horizontal="right" vertical="center"/>
    </xf>
    <xf numFmtId="179" fontId="11" fillId="0" borderId="0" xfId="21" applyNumberFormat="1" applyFont="1" applyFill="1" applyBorder="1" applyAlignment="1">
      <alignment horizontal="right" vertical="center"/>
    </xf>
    <xf numFmtId="179" fontId="27" fillId="0" borderId="152" xfId="21" applyNumberFormat="1" applyFont="1" applyFill="1" applyBorder="1" applyAlignment="1">
      <alignment horizontal="right" vertical="center"/>
    </xf>
    <xf numFmtId="179" fontId="27" fillId="0" borderId="37" xfId="21" applyNumberFormat="1" applyFont="1" applyFill="1" applyBorder="1" applyAlignment="1">
      <alignment horizontal="right" vertical="center"/>
    </xf>
    <xf numFmtId="189" fontId="23" fillId="2" borderId="63" xfId="21" applyNumberFormat="1" applyFont="1" applyFill="1" applyBorder="1" applyAlignment="1">
      <alignment horizontal="right" vertical="center"/>
    </xf>
    <xf numFmtId="189" fontId="23" fillId="2" borderId="64" xfId="21" applyNumberFormat="1" applyFont="1" applyFill="1" applyBorder="1" applyAlignment="1">
      <alignment horizontal="right" vertical="center"/>
    </xf>
    <xf numFmtId="179" fontId="27" fillId="0" borderId="55" xfId="21" applyNumberFormat="1" applyFont="1" applyFill="1" applyBorder="1" applyAlignment="1">
      <alignment horizontal="right" vertical="center"/>
    </xf>
    <xf numFmtId="179" fontId="27" fillId="0" borderId="57" xfId="21" applyNumberFormat="1" applyFont="1" applyFill="1" applyBorder="1" applyAlignment="1">
      <alignment horizontal="right" vertical="center"/>
    </xf>
    <xf numFmtId="189" fontId="32" fillId="2" borderId="58" xfId="21" applyNumberFormat="1" applyFont="1" applyFill="1" applyBorder="1" applyAlignment="1">
      <alignment horizontal="right" vertical="center"/>
    </xf>
    <xf numFmtId="189" fontId="32" fillId="2" borderId="56" xfId="21" applyNumberFormat="1" applyFont="1" applyFill="1" applyBorder="1" applyAlignment="1">
      <alignment horizontal="right" vertical="center"/>
    </xf>
    <xf numFmtId="189" fontId="32" fillId="2" borderId="55" xfId="21" applyNumberFormat="1" applyFont="1" applyFill="1" applyBorder="1" applyAlignment="1">
      <alignment horizontal="right" vertical="center"/>
    </xf>
    <xf numFmtId="189" fontId="32" fillId="2" borderId="57" xfId="21" applyNumberFormat="1" applyFont="1" applyFill="1" applyBorder="1" applyAlignment="1">
      <alignment horizontal="right" vertical="center"/>
    </xf>
    <xf numFmtId="49" fontId="11" fillId="2" borderId="134" xfId="0" applyNumberFormat="1" applyFont="1" applyFill="1" applyBorder="1" applyAlignment="1">
      <alignment vertical="center" shrinkToFit="1"/>
    </xf>
    <xf numFmtId="49" fontId="11" fillId="2" borderId="64" xfId="0" applyNumberFormat="1" applyFont="1" applyFill="1" applyBorder="1" applyAlignment="1">
      <alignment vertical="center" shrinkToFit="1"/>
    </xf>
    <xf numFmtId="49" fontId="11" fillId="2" borderId="74" xfId="0" applyNumberFormat="1" applyFont="1" applyFill="1" applyBorder="1" applyAlignment="1">
      <alignment vertical="center" shrinkToFit="1"/>
    </xf>
    <xf numFmtId="179" fontId="23" fillId="2" borderId="18" xfId="21" applyNumberFormat="1" applyFont="1" applyFill="1" applyBorder="1" applyAlignment="1">
      <alignment vertical="center"/>
    </xf>
    <xf numFmtId="179" fontId="23" fillId="2" borderId="28" xfId="21" applyNumberFormat="1" applyFont="1" applyFill="1" applyBorder="1" applyAlignment="1">
      <alignment vertical="center"/>
    </xf>
    <xf numFmtId="179" fontId="32" fillId="2" borderId="102" xfId="21" applyNumberFormat="1" applyFont="1" applyFill="1" applyBorder="1" applyAlignment="1">
      <alignment vertical="center"/>
    </xf>
    <xf numFmtId="179" fontId="32" fillId="2" borderId="19" xfId="21" applyNumberFormat="1" applyFont="1" applyFill="1" applyBorder="1" applyAlignment="1">
      <alignment vertical="center"/>
    </xf>
    <xf numFmtId="179" fontId="11" fillId="0" borderId="18" xfId="21" applyNumberFormat="1" applyFont="1" applyFill="1" applyBorder="1" applyAlignment="1">
      <alignment horizontal="right" vertical="center"/>
    </xf>
    <xf numFmtId="179" fontId="11" fillId="0" borderId="28" xfId="21" applyNumberFormat="1" applyFont="1" applyFill="1" applyBorder="1" applyAlignment="1">
      <alignment horizontal="right" vertical="center"/>
    </xf>
    <xf numFmtId="179" fontId="27" fillId="0" borderId="102" xfId="21" applyNumberFormat="1" applyFont="1" applyFill="1" applyBorder="1" applyAlignment="1">
      <alignment horizontal="right" vertical="center"/>
    </xf>
    <xf numFmtId="179" fontId="27" fillId="0" borderId="19" xfId="21" applyNumberFormat="1" applyFont="1" applyFill="1" applyBorder="1" applyAlignment="1">
      <alignment horizontal="right" vertical="center"/>
    </xf>
    <xf numFmtId="189" fontId="23" fillId="2" borderId="18" xfId="21" applyNumberFormat="1" applyFont="1" applyFill="1" applyBorder="1" applyAlignment="1">
      <alignment horizontal="right" vertical="center"/>
    </xf>
    <xf numFmtId="189" fontId="23" fillId="2" borderId="28" xfId="21" applyNumberFormat="1" applyFont="1" applyFill="1" applyBorder="1" applyAlignment="1">
      <alignment horizontal="right" vertical="center"/>
    </xf>
    <xf numFmtId="189" fontId="32" fillId="2" borderId="102" xfId="21" applyNumberFormat="1" applyFont="1" applyFill="1" applyBorder="1" applyAlignment="1">
      <alignment horizontal="right" vertical="center"/>
    </xf>
    <xf numFmtId="189" fontId="32" fillId="2" borderId="19" xfId="21" applyNumberFormat="1" applyFont="1" applyFill="1" applyBorder="1" applyAlignment="1">
      <alignment horizontal="right" vertical="center"/>
    </xf>
    <xf numFmtId="179" fontId="23" fillId="2" borderId="18" xfId="21" applyNumberFormat="1" applyFont="1" applyFill="1" applyBorder="1" applyAlignment="1">
      <alignment horizontal="right" vertical="center"/>
    </xf>
    <xf numFmtId="179" fontId="23" fillId="2" borderId="28" xfId="21" applyNumberFormat="1" applyFont="1" applyFill="1" applyBorder="1" applyAlignment="1">
      <alignment horizontal="right" vertical="center"/>
    </xf>
    <xf numFmtId="179" fontId="32" fillId="2" borderId="102" xfId="21" applyNumberFormat="1" applyFont="1" applyFill="1" applyBorder="1" applyAlignment="1">
      <alignment horizontal="right" vertical="center"/>
    </xf>
    <xf numFmtId="179" fontId="32" fillId="2" borderId="19" xfId="21" applyNumberFormat="1" applyFont="1" applyFill="1" applyBorder="1" applyAlignment="1">
      <alignment horizontal="right" vertical="center"/>
    </xf>
    <xf numFmtId="179" fontId="23" fillId="0" borderId="18" xfId="21" applyNumberFormat="1" applyFont="1" applyFill="1" applyBorder="1" applyAlignment="1">
      <alignment horizontal="right" vertical="center"/>
    </xf>
    <xf numFmtId="179" fontId="23" fillId="0" borderId="28" xfId="21" applyNumberFormat="1" applyFont="1" applyFill="1" applyBorder="1" applyAlignment="1">
      <alignment horizontal="right" vertical="center"/>
    </xf>
    <xf numFmtId="179" fontId="32" fillId="0" borderId="102" xfId="21" applyNumberFormat="1" applyFont="1" applyFill="1" applyBorder="1" applyAlignment="1">
      <alignment horizontal="right" vertical="center"/>
    </xf>
    <xf numFmtId="179" fontId="32" fillId="0" borderId="19" xfId="21" applyNumberFormat="1" applyFont="1" applyFill="1" applyBorder="1" applyAlignment="1">
      <alignment horizontal="right" vertical="center"/>
    </xf>
    <xf numFmtId="179" fontId="23" fillId="0" borderId="18" xfId="21" applyNumberFormat="1" applyFont="1" applyFill="1" applyBorder="1" applyAlignment="1">
      <alignment vertical="center"/>
    </xf>
    <xf numFmtId="179" fontId="23" fillId="0" borderId="28" xfId="21" applyNumberFormat="1" applyFont="1" applyFill="1" applyBorder="1" applyAlignment="1">
      <alignment vertical="center"/>
    </xf>
    <xf numFmtId="179" fontId="32" fillId="0" borderId="102" xfId="21" applyNumberFormat="1" applyFont="1" applyFill="1" applyBorder="1" applyAlignment="1">
      <alignment vertical="center"/>
    </xf>
    <xf numFmtId="179" fontId="32" fillId="0" borderId="19" xfId="21" applyNumberFormat="1" applyFont="1" applyFill="1" applyBorder="1" applyAlignment="1">
      <alignment vertical="center"/>
    </xf>
    <xf numFmtId="179" fontId="11" fillId="0" borderId="15" xfId="21" applyNumberFormat="1" applyFont="1" applyFill="1" applyBorder="1" applyAlignment="1">
      <alignment horizontal="right" vertical="center"/>
    </xf>
    <xf numFmtId="179" fontId="11" fillId="0" borderId="14" xfId="21" applyNumberFormat="1" applyFont="1" applyFill="1" applyBorder="1" applyAlignment="1">
      <alignment horizontal="right" vertical="center"/>
    </xf>
    <xf numFmtId="179" fontId="27" fillId="0" borderId="208" xfId="21" applyNumberFormat="1" applyFont="1" applyFill="1" applyBorder="1" applyAlignment="1">
      <alignment horizontal="right" vertical="center"/>
    </xf>
    <xf numFmtId="179" fontId="27" fillId="0" borderId="16" xfId="21" applyNumberFormat="1" applyFont="1" applyFill="1" applyBorder="1" applyAlignment="1">
      <alignment horizontal="right" vertical="center"/>
    </xf>
    <xf numFmtId="189" fontId="23" fillId="2" borderId="32" xfId="21" applyNumberFormat="1" applyFont="1" applyFill="1" applyBorder="1" applyAlignment="1">
      <alignment horizontal="right" vertical="center"/>
    </xf>
    <xf numFmtId="189" fontId="23" fillId="2" borderId="34" xfId="21" applyNumberFormat="1" applyFont="1" applyFill="1" applyBorder="1" applyAlignment="1">
      <alignment horizontal="right" vertical="center"/>
    </xf>
    <xf numFmtId="189" fontId="32" fillId="2" borderId="169" xfId="21" applyNumberFormat="1" applyFont="1" applyFill="1" applyBorder="1" applyAlignment="1">
      <alignment horizontal="right" vertical="center"/>
    </xf>
    <xf numFmtId="189" fontId="32" fillId="2" borderId="33" xfId="21" applyNumberFormat="1" applyFont="1" applyFill="1" applyBorder="1" applyAlignment="1">
      <alignment horizontal="right" vertical="center"/>
    </xf>
    <xf numFmtId="189" fontId="32" fillId="2" borderId="162" xfId="21" applyNumberFormat="1" applyFont="1" applyFill="1" applyBorder="1" applyAlignment="1">
      <alignment horizontal="right" vertical="center"/>
    </xf>
    <xf numFmtId="189" fontId="32" fillId="2" borderId="8" xfId="21" applyNumberFormat="1" applyFont="1" applyFill="1" applyBorder="1" applyAlignment="1">
      <alignment horizontal="right" vertical="center"/>
    </xf>
    <xf numFmtId="0" fontId="23" fillId="0" borderId="172" xfId="21" applyFont="1" applyFill="1" applyBorder="1" applyAlignment="1">
      <alignment horizontal="center" vertical="center" textRotation="255"/>
    </xf>
    <xf numFmtId="0" fontId="23" fillId="0" borderId="174" xfId="21" applyFont="1" applyFill="1" applyBorder="1" applyAlignment="1">
      <alignment horizontal="center" vertical="center" textRotation="255"/>
    </xf>
    <xf numFmtId="0" fontId="23" fillId="0" borderId="118" xfId="21" applyFont="1" applyFill="1" applyBorder="1" applyAlignment="1">
      <alignment horizontal="center" vertical="center" textRotation="255"/>
    </xf>
    <xf numFmtId="179" fontId="23" fillId="0" borderId="32" xfId="21" applyNumberFormat="1" applyFont="1" applyFill="1" applyBorder="1" applyAlignment="1">
      <alignment vertical="center"/>
    </xf>
    <xf numFmtId="179" fontId="23" fillId="0" borderId="34" xfId="21" applyNumberFormat="1" applyFont="1" applyFill="1" applyBorder="1" applyAlignment="1">
      <alignment vertical="center"/>
    </xf>
    <xf numFmtId="179" fontId="32" fillId="0" borderId="169" xfId="21" applyNumberFormat="1" applyFont="1" applyFill="1" applyBorder="1" applyAlignment="1">
      <alignment vertical="center"/>
    </xf>
    <xf numFmtId="179" fontId="32" fillId="0" borderId="33" xfId="21" applyNumberFormat="1" applyFont="1" applyFill="1" applyBorder="1" applyAlignment="1">
      <alignment vertical="center"/>
    </xf>
    <xf numFmtId="179" fontId="32" fillId="0" borderId="104" xfId="21" applyNumberFormat="1" applyFont="1" applyFill="1" applyBorder="1" applyAlignment="1">
      <alignment horizontal="right" vertical="center"/>
    </xf>
    <xf numFmtId="179" fontId="32" fillId="0" borderId="22" xfId="21" applyNumberFormat="1" applyFont="1" applyFill="1" applyBorder="1" applyAlignment="1">
      <alignment horizontal="right" vertical="center"/>
    </xf>
    <xf numFmtId="179" fontId="23" fillId="0" borderId="21" xfId="21" applyNumberFormat="1" applyFont="1" applyFill="1" applyBorder="1" applyAlignment="1">
      <alignment horizontal="right" vertical="center"/>
    </xf>
    <xf numFmtId="179" fontId="23" fillId="0" borderId="23" xfId="21" applyNumberFormat="1" applyFont="1" applyFill="1" applyBorder="1" applyAlignment="1">
      <alignment horizontal="right" vertical="center"/>
    </xf>
    <xf numFmtId="189" fontId="23" fillId="2" borderId="6" xfId="21" applyNumberFormat="1" applyFont="1" applyFill="1" applyBorder="1" applyAlignment="1">
      <alignment horizontal="right" vertical="center"/>
    </xf>
    <xf numFmtId="189" fontId="23" fillId="2" borderId="0" xfId="21" applyNumberFormat="1" applyFont="1" applyFill="1" applyBorder="1" applyAlignment="1">
      <alignment horizontal="right" vertical="center"/>
    </xf>
    <xf numFmtId="0" fontId="23" fillId="0" borderId="139" xfId="21" applyFont="1" applyFill="1" applyBorder="1" applyAlignment="1">
      <alignment horizontal="left" vertical="center"/>
    </xf>
    <xf numFmtId="0" fontId="38" fillId="0" borderId="23" xfId="0" applyFont="1" applyBorder="1" applyAlignment="1">
      <alignment horizontal="left" vertical="center"/>
    </xf>
    <xf numFmtId="0" fontId="38" fillId="0" borderId="22" xfId="0" applyFont="1" applyBorder="1" applyAlignment="1">
      <alignment horizontal="left" vertical="center"/>
    </xf>
    <xf numFmtId="0" fontId="27" fillId="0" borderId="78" xfId="2" applyFont="1" applyFill="1" applyBorder="1" applyAlignment="1">
      <alignment vertical="center" wrapText="1"/>
    </xf>
    <xf numFmtId="0" fontId="27" fillId="0" borderId="79" xfId="2" applyFont="1" applyFill="1" applyBorder="1" applyAlignment="1">
      <alignment vertical="center" wrapText="1"/>
    </xf>
    <xf numFmtId="0" fontId="27" fillId="0" borderId="80" xfId="2" applyFont="1" applyFill="1" applyBorder="1" applyAlignment="1">
      <alignment vertical="center" wrapText="1"/>
    </xf>
    <xf numFmtId="179" fontId="32" fillId="0" borderId="81" xfId="21" applyNumberFormat="1" applyFont="1" applyFill="1" applyBorder="1" applyAlignment="1">
      <alignment horizontal="right" vertical="center"/>
    </xf>
    <xf numFmtId="179" fontId="32" fillId="0" borderId="79" xfId="21" applyNumberFormat="1" applyFont="1" applyFill="1" applyBorder="1" applyAlignment="1">
      <alignment horizontal="right" vertical="center"/>
    </xf>
    <xf numFmtId="179" fontId="32" fillId="0" borderId="78" xfId="21" applyNumberFormat="1" applyFont="1" applyFill="1" applyBorder="1" applyAlignment="1">
      <alignment horizontal="right" vertical="center"/>
    </xf>
    <xf numFmtId="179" fontId="32" fillId="0" borderId="80" xfId="21" applyNumberFormat="1" applyFont="1" applyFill="1" applyBorder="1" applyAlignment="1">
      <alignment horizontal="right" vertical="center"/>
    </xf>
    <xf numFmtId="0" fontId="27" fillId="0" borderId="55" xfId="2" applyFont="1" applyFill="1" applyBorder="1" applyAlignment="1">
      <alignment vertical="center" wrapText="1"/>
    </xf>
    <xf numFmtId="0" fontId="27" fillId="0" borderId="56" xfId="2" applyFont="1" applyFill="1" applyBorder="1" applyAlignment="1">
      <alignment vertical="center" wrapText="1"/>
    </xf>
    <xf numFmtId="0" fontId="27" fillId="0" borderId="57" xfId="2" applyFont="1" applyFill="1" applyBorder="1" applyAlignment="1">
      <alignment vertical="center" wrapText="1"/>
    </xf>
    <xf numFmtId="179" fontId="32" fillId="0" borderId="58" xfId="21" applyNumberFormat="1" applyFont="1" applyFill="1" applyBorder="1" applyAlignment="1">
      <alignment horizontal="right" vertical="center"/>
    </xf>
    <xf numFmtId="179" fontId="32" fillId="0" borderId="56" xfId="21" applyNumberFormat="1" applyFont="1" applyFill="1" applyBorder="1" applyAlignment="1">
      <alignment horizontal="right" vertical="center"/>
    </xf>
    <xf numFmtId="179" fontId="32" fillId="0" borderId="55" xfId="21" applyNumberFormat="1" applyFont="1" applyFill="1" applyBorder="1" applyAlignment="1">
      <alignment horizontal="right" vertical="center"/>
    </xf>
    <xf numFmtId="179" fontId="32" fillId="0" borderId="57" xfId="21" applyNumberFormat="1" applyFont="1" applyFill="1" applyBorder="1" applyAlignment="1">
      <alignment horizontal="right" vertical="center"/>
    </xf>
    <xf numFmtId="189" fontId="32" fillId="2" borderId="59" xfId="21" applyNumberFormat="1" applyFont="1" applyFill="1" applyBorder="1" applyAlignment="1">
      <alignment horizontal="right" vertical="center"/>
    </xf>
    <xf numFmtId="189" fontId="32" fillId="0" borderId="81" xfId="21" applyNumberFormat="1" applyFont="1" applyFill="1" applyBorder="1" applyAlignment="1">
      <alignment horizontal="right" vertical="center"/>
    </xf>
    <xf numFmtId="189" fontId="32" fillId="0" borderId="79" xfId="21" applyNumberFormat="1" applyFont="1" applyFill="1" applyBorder="1" applyAlignment="1">
      <alignment horizontal="right" vertical="center"/>
    </xf>
    <xf numFmtId="189" fontId="32" fillId="0" borderId="78" xfId="21" applyNumberFormat="1" applyFont="1" applyFill="1" applyBorder="1" applyAlignment="1">
      <alignment horizontal="right" vertical="center"/>
    </xf>
    <xf numFmtId="189" fontId="32" fillId="0" borderId="80" xfId="21" applyNumberFormat="1" applyFont="1" applyFill="1" applyBorder="1" applyAlignment="1">
      <alignment horizontal="right" vertical="center"/>
    </xf>
    <xf numFmtId="49" fontId="11" fillId="0" borderId="134" xfId="0" applyNumberFormat="1" applyFont="1" applyFill="1" applyBorder="1" applyAlignment="1">
      <alignment vertical="center"/>
    </xf>
    <xf numFmtId="49" fontId="11" fillId="0" borderId="64" xfId="0" applyNumberFormat="1" applyFont="1" applyFill="1" applyBorder="1" applyAlignment="1">
      <alignment vertical="center"/>
    </xf>
    <xf numFmtId="179" fontId="23" fillId="0" borderId="63" xfId="21" applyNumberFormat="1" applyFont="1" applyFill="1" applyBorder="1" applyAlignment="1">
      <alignment horizontal="right" vertical="center"/>
    </xf>
    <xf numFmtId="179" fontId="23" fillId="0" borderId="64" xfId="21" applyNumberFormat="1" applyFont="1" applyFill="1" applyBorder="1" applyAlignment="1">
      <alignment horizontal="right" vertical="center"/>
    </xf>
    <xf numFmtId="179" fontId="32" fillId="0" borderId="138" xfId="21" applyNumberFormat="1" applyFont="1" applyFill="1" applyBorder="1" applyAlignment="1">
      <alignment horizontal="right" vertical="center"/>
    </xf>
    <xf numFmtId="179" fontId="32" fillId="0" borderId="74" xfId="21" applyNumberFormat="1" applyFont="1" applyFill="1" applyBorder="1" applyAlignment="1">
      <alignment horizontal="right" vertical="center"/>
    </xf>
    <xf numFmtId="179" fontId="27" fillId="0" borderId="138" xfId="21" applyNumberFormat="1" applyFont="1" applyFill="1" applyBorder="1" applyAlignment="1">
      <alignment horizontal="right" vertical="center"/>
    </xf>
    <xf numFmtId="179" fontId="27" fillId="0" borderId="74" xfId="21" applyNumberFormat="1" applyFont="1" applyFill="1" applyBorder="1" applyAlignment="1">
      <alignment horizontal="right" vertical="center"/>
    </xf>
    <xf numFmtId="0" fontId="32" fillId="0" borderId="78" xfId="2" applyFont="1" applyFill="1" applyBorder="1" applyAlignment="1">
      <alignment vertical="center" wrapText="1"/>
    </xf>
    <xf numFmtId="0" fontId="32" fillId="0" borderId="79" xfId="2" applyFont="1" applyFill="1" applyBorder="1" applyAlignment="1">
      <alignment vertical="center" wrapText="1"/>
    </xf>
    <xf numFmtId="0" fontId="32" fillId="0" borderId="80" xfId="2" applyFont="1" applyFill="1" applyBorder="1" applyAlignment="1">
      <alignment vertical="center" wrapText="1"/>
    </xf>
    <xf numFmtId="189" fontId="23" fillId="2" borderId="177" xfId="21" applyNumberFormat="1" applyFont="1" applyFill="1" applyBorder="1" applyAlignment="1">
      <alignment horizontal="right" vertical="center"/>
    </xf>
    <xf numFmtId="189" fontId="23" fillId="2" borderId="141" xfId="21" applyNumberFormat="1" applyFont="1" applyFill="1" applyBorder="1" applyAlignment="1">
      <alignment horizontal="right" vertical="center"/>
    </xf>
    <xf numFmtId="189" fontId="32" fillId="2" borderId="208" xfId="21" applyNumberFormat="1" applyFont="1" applyFill="1" applyBorder="1" applyAlignment="1">
      <alignment horizontal="right" vertical="center"/>
    </xf>
    <xf numFmtId="189" fontId="32" fillId="2" borderId="16" xfId="21" applyNumberFormat="1" applyFont="1" applyFill="1" applyBorder="1" applyAlignment="1">
      <alignment horizontal="right" vertical="center"/>
    </xf>
    <xf numFmtId="49" fontId="23" fillId="0" borderId="134" xfId="0" applyNumberFormat="1" applyFont="1" applyFill="1" applyBorder="1" applyAlignment="1">
      <alignment vertical="center"/>
    </xf>
    <xf numFmtId="49" fontId="23" fillId="0" borderId="64" xfId="0" applyNumberFormat="1" applyFont="1" applyFill="1" applyBorder="1" applyAlignment="1">
      <alignment vertical="center"/>
    </xf>
    <xf numFmtId="189" fontId="32" fillId="0" borderId="138" xfId="21" applyNumberFormat="1" applyFont="1" applyFill="1" applyBorder="1" applyAlignment="1">
      <alignment horizontal="right" vertical="center"/>
    </xf>
    <xf numFmtId="189" fontId="32" fillId="0" borderId="74" xfId="21" applyNumberFormat="1" applyFont="1" applyFill="1" applyBorder="1" applyAlignment="1">
      <alignment horizontal="right" vertical="center"/>
    </xf>
    <xf numFmtId="189" fontId="23" fillId="0" borderId="43" xfId="21" applyNumberFormat="1" applyFont="1" applyFill="1" applyBorder="1" applyAlignment="1">
      <alignment horizontal="right" vertical="center"/>
    </xf>
    <xf numFmtId="189" fontId="23" fillId="0" borderId="0" xfId="21" applyNumberFormat="1" applyFont="1" applyFill="1" applyBorder="1" applyAlignment="1">
      <alignment horizontal="right" vertical="center"/>
    </xf>
    <xf numFmtId="49" fontId="11" fillId="0" borderId="27" xfId="0" applyNumberFormat="1" applyFont="1" applyFill="1" applyBorder="1" applyAlignment="1">
      <alignment vertical="center"/>
    </xf>
    <xf numFmtId="49" fontId="11" fillId="0" borderId="28" xfId="0" applyNumberFormat="1" applyFont="1" applyFill="1" applyBorder="1" applyAlignment="1">
      <alignment vertical="center"/>
    </xf>
    <xf numFmtId="189" fontId="32" fillId="0" borderId="208" xfId="21" applyNumberFormat="1" applyFont="1" applyFill="1" applyBorder="1" applyAlignment="1">
      <alignment horizontal="right" vertical="center"/>
    </xf>
    <xf numFmtId="189" fontId="32" fillId="0" borderId="16" xfId="21" applyNumberFormat="1" applyFont="1" applyFill="1" applyBorder="1" applyAlignment="1">
      <alignment horizontal="right" vertical="center"/>
    </xf>
    <xf numFmtId="189" fontId="23" fillId="0" borderId="177" xfId="21" applyNumberFormat="1" applyFont="1" applyFill="1" applyBorder="1" applyAlignment="1">
      <alignment horizontal="right" vertical="center"/>
    </xf>
    <xf numFmtId="189" fontId="23" fillId="0" borderId="141" xfId="21" applyNumberFormat="1" applyFont="1" applyFill="1" applyBorder="1" applyAlignment="1">
      <alignment horizontal="right" vertical="center"/>
    </xf>
    <xf numFmtId="0" fontId="27" fillId="0" borderId="78" xfId="2" applyFont="1" applyFill="1" applyBorder="1" applyAlignment="1" applyProtection="1">
      <alignment vertical="center" wrapText="1"/>
      <protection locked="0"/>
    </xf>
    <xf numFmtId="0" fontId="27" fillId="0" borderId="79" xfId="2" applyFont="1" applyFill="1" applyBorder="1" applyAlignment="1" applyProtection="1">
      <alignment vertical="center" wrapText="1"/>
      <protection locked="0"/>
    </xf>
    <xf numFmtId="0" fontId="27" fillId="0" borderId="80" xfId="2" applyFont="1" applyFill="1" applyBorder="1" applyAlignment="1" applyProtection="1">
      <alignment vertical="center" wrapText="1"/>
      <protection locked="0"/>
    </xf>
    <xf numFmtId="0" fontId="27" fillId="0" borderId="55" xfId="2" applyFont="1" applyFill="1" applyBorder="1" applyAlignment="1" applyProtection="1">
      <alignment vertical="center" wrapText="1"/>
      <protection locked="0"/>
    </xf>
    <xf numFmtId="0" fontId="27" fillId="0" borderId="56" xfId="2" applyFont="1" applyFill="1" applyBorder="1" applyAlignment="1" applyProtection="1">
      <alignment vertical="center" wrapText="1"/>
      <protection locked="0"/>
    </xf>
    <xf numFmtId="0" fontId="27" fillId="0" borderId="57" xfId="2" applyFont="1" applyFill="1" applyBorder="1" applyAlignment="1" applyProtection="1">
      <alignment vertical="center" wrapText="1"/>
      <protection locked="0"/>
    </xf>
    <xf numFmtId="189" fontId="23" fillId="2" borderId="10" xfId="21" applyNumberFormat="1" applyFont="1" applyFill="1" applyBorder="1" applyAlignment="1">
      <alignment horizontal="right" vertical="center"/>
    </xf>
    <xf numFmtId="189" fontId="23" fillId="2" borderId="12" xfId="21" applyNumberFormat="1" applyFont="1" applyFill="1" applyBorder="1" applyAlignment="1">
      <alignment horizontal="right" vertical="center"/>
    </xf>
    <xf numFmtId="189" fontId="32" fillId="2" borderId="127" xfId="21" applyNumberFormat="1" applyFont="1" applyFill="1" applyBorder="1" applyAlignment="1">
      <alignment horizontal="right" vertical="center"/>
    </xf>
    <xf numFmtId="189" fontId="32" fillId="2" borderId="11" xfId="21" applyNumberFormat="1" applyFont="1" applyFill="1" applyBorder="1" applyAlignment="1">
      <alignment horizontal="right" vertical="center"/>
    </xf>
    <xf numFmtId="0" fontId="23" fillId="0" borderId="175" xfId="21" applyFont="1" applyFill="1" applyBorder="1" applyAlignment="1">
      <alignment horizontal="center" vertical="center" textRotation="255"/>
    </xf>
    <xf numFmtId="0" fontId="38" fillId="0" borderId="118" xfId="0" applyFont="1" applyBorder="1" applyAlignment="1">
      <alignment horizontal="center" vertical="center" textRotation="255"/>
    </xf>
    <xf numFmtId="179" fontId="23" fillId="0" borderId="109" xfId="21" applyNumberFormat="1" applyFont="1" applyFill="1" applyBorder="1" applyAlignment="1">
      <alignment horizontal="right" vertical="center"/>
    </xf>
    <xf numFmtId="179" fontId="23" fillId="0" borderId="171" xfId="21" applyNumberFormat="1" applyFont="1" applyFill="1" applyBorder="1" applyAlignment="1">
      <alignment horizontal="right" vertical="center"/>
    </xf>
    <xf numFmtId="179" fontId="32" fillId="0" borderId="181" xfId="21" applyNumberFormat="1" applyFont="1" applyFill="1" applyBorder="1" applyAlignment="1">
      <alignment horizontal="right" vertical="center"/>
    </xf>
    <xf numFmtId="179" fontId="32" fillId="0" borderId="110" xfId="21" applyNumberFormat="1" applyFont="1" applyFill="1" applyBorder="1" applyAlignment="1">
      <alignment horizontal="right" vertical="center"/>
    </xf>
    <xf numFmtId="189" fontId="32" fillId="2" borderId="181" xfId="21" applyNumberFormat="1" applyFont="1" applyFill="1" applyBorder="1" applyAlignment="1">
      <alignment horizontal="right" vertical="center"/>
    </xf>
    <xf numFmtId="189" fontId="32" fillId="2" borderId="110" xfId="21" applyNumberFormat="1" applyFont="1" applyFill="1" applyBorder="1" applyAlignment="1">
      <alignment horizontal="right" vertical="center"/>
    </xf>
    <xf numFmtId="0" fontId="27" fillId="0" borderId="55" xfId="2" applyFont="1" applyFill="1" applyBorder="1" applyAlignment="1" applyProtection="1">
      <alignment vertical="center" shrinkToFit="1"/>
      <protection locked="0"/>
    </xf>
    <xf numFmtId="0" fontId="27" fillId="0" borderId="56" xfId="2" applyFont="1" applyFill="1" applyBorder="1" applyAlignment="1" applyProtection="1">
      <alignment vertical="center" shrinkToFit="1"/>
      <protection locked="0"/>
    </xf>
    <xf numFmtId="0" fontId="27" fillId="0" borderId="57" xfId="2" applyFont="1" applyFill="1" applyBorder="1" applyAlignment="1" applyProtection="1">
      <alignment vertical="center" shrinkToFit="1"/>
      <protection locked="0"/>
    </xf>
    <xf numFmtId="179" fontId="11" fillId="0" borderId="109" xfId="21" applyNumberFormat="1" applyFont="1" applyFill="1" applyBorder="1" applyAlignment="1">
      <alignment horizontal="right" vertical="center"/>
    </xf>
    <xf numFmtId="179" fontId="11" fillId="0" borderId="171" xfId="21" applyNumberFormat="1" applyFont="1" applyFill="1" applyBorder="1" applyAlignment="1">
      <alignment horizontal="right" vertical="center"/>
    </xf>
    <xf numFmtId="179" fontId="27" fillId="0" borderId="181" xfId="21" applyNumberFormat="1" applyFont="1" applyFill="1" applyBorder="1" applyAlignment="1">
      <alignment horizontal="right" vertical="center"/>
    </xf>
    <xf numFmtId="179" fontId="27" fillId="0" borderId="110" xfId="21" applyNumberFormat="1" applyFont="1" applyFill="1" applyBorder="1" applyAlignment="1">
      <alignment horizontal="right" vertical="center"/>
    </xf>
    <xf numFmtId="189" fontId="23" fillId="2" borderId="109" xfId="21" applyNumberFormat="1" applyFont="1" applyFill="1" applyBorder="1" applyAlignment="1">
      <alignment horizontal="right" vertical="center"/>
    </xf>
    <xf numFmtId="189" fontId="23" fillId="2" borderId="171" xfId="21" applyNumberFormat="1" applyFont="1" applyFill="1" applyBorder="1" applyAlignment="1">
      <alignment horizontal="right" vertical="center"/>
    </xf>
    <xf numFmtId="0" fontId="32" fillId="2" borderId="150" xfId="21" applyFont="1" applyFill="1" applyBorder="1" applyAlignment="1">
      <alignment horizontal="center" vertical="center"/>
    </xf>
    <xf numFmtId="0" fontId="32" fillId="2" borderId="163" xfId="21" applyFont="1" applyFill="1" applyBorder="1" applyAlignment="1">
      <alignment horizontal="center" vertical="center"/>
    </xf>
    <xf numFmtId="0" fontId="23" fillId="0" borderId="10" xfId="21" applyFont="1" applyFill="1" applyBorder="1" applyAlignment="1">
      <alignment horizontal="center" vertical="center"/>
    </xf>
    <xf numFmtId="0" fontId="23" fillId="0" borderId="12" xfId="21" applyFont="1" applyFill="1" applyBorder="1" applyAlignment="1">
      <alignment horizontal="center" vertical="center"/>
    </xf>
    <xf numFmtId="0" fontId="23" fillId="0" borderId="11" xfId="21" applyFont="1" applyFill="1" applyBorder="1" applyAlignment="1">
      <alignment horizontal="center" vertical="center"/>
    </xf>
    <xf numFmtId="179" fontId="23" fillId="0" borderId="10" xfId="21" applyNumberFormat="1" applyFont="1" applyFill="1" applyBorder="1" applyAlignment="1">
      <alignment horizontal="right" vertical="center"/>
    </xf>
    <xf numFmtId="179" fontId="23" fillId="0" borderId="12" xfId="21" applyNumberFormat="1" applyFont="1" applyFill="1" applyBorder="1" applyAlignment="1">
      <alignment horizontal="right" vertical="center"/>
    </xf>
    <xf numFmtId="179" fontId="32" fillId="0" borderId="127" xfId="21" applyNumberFormat="1" applyFont="1" applyFill="1" applyBorder="1" applyAlignment="1">
      <alignment horizontal="right" vertical="center"/>
    </xf>
    <xf numFmtId="179" fontId="32" fillId="0" borderId="11" xfId="21" applyNumberFormat="1" applyFont="1" applyFill="1" applyBorder="1" applyAlignment="1">
      <alignment horizontal="right" vertical="center"/>
    </xf>
    <xf numFmtId="0" fontId="23" fillId="2" borderId="2" xfId="21" applyFont="1" applyFill="1" applyBorder="1" applyAlignment="1">
      <alignment horizontal="center" vertical="center" wrapText="1"/>
    </xf>
    <xf numFmtId="0" fontId="23" fillId="2" borderId="3" xfId="21" applyFont="1" applyFill="1" applyBorder="1" applyAlignment="1">
      <alignment horizontal="center" vertical="center" wrapText="1"/>
    </xf>
    <xf numFmtId="0" fontId="23" fillId="2" borderId="7" xfId="21" applyFont="1" applyFill="1" applyBorder="1" applyAlignment="1">
      <alignment horizontal="center" vertical="center" wrapText="1"/>
    </xf>
    <xf numFmtId="0" fontId="23" fillId="2" borderId="1" xfId="21" applyFont="1" applyFill="1" applyBorder="1" applyAlignment="1">
      <alignment horizontal="center" vertical="center" wrapText="1"/>
    </xf>
    <xf numFmtId="0" fontId="32" fillId="0" borderId="150" xfId="21" applyFont="1" applyFill="1" applyBorder="1" applyAlignment="1">
      <alignment horizontal="center" vertical="center"/>
    </xf>
    <xf numFmtId="0" fontId="32" fillId="0" borderId="163" xfId="21" applyFont="1" applyFill="1" applyBorder="1" applyAlignment="1">
      <alignment horizontal="center" vertical="center"/>
    </xf>
    <xf numFmtId="0" fontId="23" fillId="0" borderId="2" xfId="21" applyFont="1" applyFill="1" applyBorder="1" applyAlignment="1">
      <alignment horizontal="center" vertical="center"/>
    </xf>
    <xf numFmtId="0" fontId="23" fillId="0" borderId="3" xfId="21" applyFont="1" applyFill="1" applyBorder="1" applyAlignment="1">
      <alignment horizontal="center" vertical="center"/>
    </xf>
    <xf numFmtId="0" fontId="23" fillId="0" borderId="4" xfId="21" applyFont="1" applyFill="1" applyBorder="1" applyAlignment="1">
      <alignment horizontal="center" vertical="center"/>
    </xf>
    <xf numFmtId="0" fontId="23" fillId="0" borderId="7" xfId="21" applyFont="1" applyFill="1" applyBorder="1" applyAlignment="1">
      <alignment horizontal="center" vertical="center"/>
    </xf>
    <xf numFmtId="0" fontId="23" fillId="0" borderId="1" xfId="21" applyFont="1" applyFill="1" applyBorder="1" applyAlignment="1">
      <alignment horizontal="center" vertical="center"/>
    </xf>
    <xf numFmtId="0" fontId="23" fillId="0" borderId="8" xfId="21" applyFont="1" applyFill="1" applyBorder="1" applyAlignment="1">
      <alignment horizontal="center" vertical="center"/>
    </xf>
    <xf numFmtId="0" fontId="23" fillId="0" borderId="2" xfId="21" applyFont="1" applyFill="1" applyBorder="1" applyAlignment="1">
      <alignment horizontal="center" vertical="center" wrapText="1"/>
    </xf>
    <xf numFmtId="179" fontId="11" fillId="0" borderId="10" xfId="21" applyNumberFormat="1" applyFont="1" applyFill="1" applyBorder="1" applyAlignment="1">
      <alignment horizontal="right" vertical="center"/>
    </xf>
    <xf numFmtId="179" fontId="11" fillId="0" borderId="12" xfId="21" applyNumberFormat="1" applyFont="1" applyFill="1" applyBorder="1" applyAlignment="1">
      <alignment horizontal="right" vertical="center"/>
    </xf>
    <xf numFmtId="179" fontId="27" fillId="0" borderId="127" xfId="21" applyNumberFormat="1" applyFont="1" applyFill="1" applyBorder="1" applyAlignment="1">
      <alignment horizontal="right" vertical="center"/>
    </xf>
    <xf numFmtId="179" fontId="27" fillId="0" borderId="11" xfId="21" applyNumberFormat="1" applyFont="1" applyFill="1" applyBorder="1" applyAlignment="1">
      <alignment horizontal="right" vertical="center"/>
    </xf>
    <xf numFmtId="189" fontId="32" fillId="2" borderId="104" xfId="21" applyNumberFormat="1" applyFont="1" applyFill="1" applyBorder="1" applyAlignment="1">
      <alignment vertical="center"/>
    </xf>
    <xf numFmtId="189" fontId="32" fillId="2" borderId="22" xfId="21" applyNumberFormat="1" applyFont="1" applyFill="1" applyBorder="1" applyAlignment="1">
      <alignment vertical="center"/>
    </xf>
    <xf numFmtId="49" fontId="27" fillId="0" borderId="0" xfId="0" applyNumberFormat="1" applyFont="1" applyFill="1" applyBorder="1" applyAlignment="1">
      <alignment vertical="center"/>
    </xf>
    <xf numFmtId="0" fontId="38" fillId="0" borderId="0" xfId="0" applyFont="1" applyBorder="1" applyAlignment="1">
      <alignment vertical="center"/>
    </xf>
    <xf numFmtId="49" fontId="27" fillId="2" borderId="0" xfId="0" applyNumberFormat="1" applyFont="1" applyFill="1" applyBorder="1" applyAlignment="1">
      <alignment vertical="top" wrapText="1"/>
    </xf>
    <xf numFmtId="0" fontId="38" fillId="2" borderId="0" xfId="0" applyFont="1" applyFill="1" applyBorder="1" applyAlignment="1">
      <alignment vertical="top"/>
    </xf>
    <xf numFmtId="49" fontId="27" fillId="0" borderId="0" xfId="0" applyNumberFormat="1" applyFont="1" applyFill="1" applyAlignment="1">
      <alignment vertical="top" wrapText="1"/>
    </xf>
    <xf numFmtId="179" fontId="32" fillId="0" borderId="104" xfId="21" applyNumberFormat="1" applyFont="1" applyFill="1" applyBorder="1" applyAlignment="1">
      <alignment vertical="center"/>
    </xf>
    <xf numFmtId="179" fontId="32" fillId="0" borderId="22" xfId="21" applyNumberFormat="1" applyFont="1" applyFill="1" applyBorder="1" applyAlignment="1">
      <alignment vertical="center"/>
    </xf>
    <xf numFmtId="179" fontId="23" fillId="0" borderId="21" xfId="21" applyNumberFormat="1" applyFont="1" applyFill="1" applyBorder="1" applyAlignment="1">
      <alignment vertical="center"/>
    </xf>
    <xf numFmtId="179" fontId="23" fillId="0" borderId="23" xfId="21" applyNumberFormat="1" applyFont="1" applyFill="1" applyBorder="1" applyAlignment="1">
      <alignment vertical="center"/>
    </xf>
    <xf numFmtId="177" fontId="23" fillId="0" borderId="23" xfId="21" applyNumberFormat="1" applyFont="1" applyFill="1" applyBorder="1" applyAlignment="1">
      <alignment vertical="center"/>
    </xf>
    <xf numFmtId="189" fontId="32" fillId="2" borderId="102" xfId="21" applyNumberFormat="1" applyFont="1" applyFill="1" applyBorder="1" applyAlignment="1">
      <alignment vertical="center"/>
    </xf>
    <xf numFmtId="189" fontId="32" fillId="2" borderId="19" xfId="21" applyNumberFormat="1" applyFont="1" applyFill="1" applyBorder="1" applyAlignment="1">
      <alignment vertical="center"/>
    </xf>
    <xf numFmtId="49" fontId="11" fillId="0" borderId="139" xfId="0" applyNumberFormat="1" applyFont="1" applyFill="1" applyBorder="1" applyAlignment="1">
      <alignment vertical="center"/>
    </xf>
    <xf numFmtId="49" fontId="11" fillId="0" borderId="23" xfId="0" applyNumberFormat="1" applyFont="1" applyFill="1" applyBorder="1" applyAlignment="1">
      <alignment vertical="center"/>
    </xf>
    <xf numFmtId="177" fontId="23" fillId="0" borderId="28" xfId="21" applyNumberFormat="1" applyFont="1" applyFill="1" applyBorder="1" applyAlignment="1">
      <alignment vertical="center"/>
    </xf>
    <xf numFmtId="177" fontId="23" fillId="0" borderId="14" xfId="21" applyNumberFormat="1" applyFont="1" applyFill="1" applyBorder="1" applyAlignment="1">
      <alignment vertical="center"/>
    </xf>
    <xf numFmtId="186" fontId="23" fillId="2" borderId="18" xfId="21" applyNumberFormat="1" applyFont="1" applyFill="1" applyBorder="1" applyAlignment="1">
      <alignment vertical="center"/>
    </xf>
    <xf numFmtId="186" fontId="23" fillId="2" borderId="28" xfId="21" applyNumberFormat="1" applyFont="1" applyFill="1" applyBorder="1" applyAlignment="1">
      <alignment vertical="center"/>
    </xf>
    <xf numFmtId="186" fontId="23" fillId="2" borderId="21" xfId="21" applyNumberFormat="1" applyFont="1" applyFill="1" applyBorder="1" applyAlignment="1">
      <alignment vertical="center"/>
    </xf>
    <xf numFmtId="186" fontId="23" fillId="2" borderId="23" xfId="21" applyNumberFormat="1" applyFont="1" applyFill="1" applyBorder="1" applyAlignment="1">
      <alignment vertical="center"/>
    </xf>
    <xf numFmtId="179" fontId="32" fillId="0" borderId="138" xfId="21" applyNumberFormat="1" applyFont="1" applyFill="1" applyBorder="1" applyAlignment="1">
      <alignment vertical="center"/>
    </xf>
    <xf numFmtId="179" fontId="32" fillId="0" borderId="74" xfId="21" applyNumberFormat="1" applyFont="1" applyFill="1" applyBorder="1" applyAlignment="1">
      <alignment vertical="center"/>
    </xf>
    <xf numFmtId="179" fontId="32" fillId="0" borderId="152" xfId="21" applyNumberFormat="1" applyFont="1" applyFill="1" applyBorder="1" applyAlignment="1">
      <alignment vertical="center"/>
    </xf>
    <xf numFmtId="179" fontId="32" fillId="0" borderId="37" xfId="21" applyNumberFormat="1" applyFont="1" applyFill="1" applyBorder="1" applyAlignment="1">
      <alignment vertical="center"/>
    </xf>
    <xf numFmtId="189" fontId="32" fillId="2" borderId="169" xfId="21" applyNumberFormat="1" applyFont="1" applyFill="1" applyBorder="1" applyAlignment="1">
      <alignment vertical="center"/>
    </xf>
    <xf numFmtId="189" fontId="32" fillId="2" borderId="33" xfId="21" applyNumberFormat="1" applyFont="1" applyFill="1" applyBorder="1" applyAlignment="1">
      <alignment vertical="center"/>
    </xf>
    <xf numFmtId="179" fontId="32" fillId="0" borderId="208" xfId="21" applyNumberFormat="1" applyFont="1" applyFill="1" applyBorder="1" applyAlignment="1">
      <alignment vertical="center"/>
    </xf>
    <xf numFmtId="179" fontId="32" fillId="0" borderId="16" xfId="21" applyNumberFormat="1" applyFont="1" applyFill="1" applyBorder="1" applyAlignment="1">
      <alignment vertical="center"/>
    </xf>
    <xf numFmtId="179" fontId="23" fillId="0" borderId="15" xfId="21" applyNumberFormat="1" applyFont="1" applyFill="1" applyBorder="1" applyAlignment="1">
      <alignment vertical="center"/>
    </xf>
    <xf numFmtId="179" fontId="23" fillId="0" borderId="14" xfId="21" applyNumberFormat="1" applyFont="1" applyFill="1" applyBorder="1" applyAlignment="1">
      <alignment vertical="center"/>
    </xf>
    <xf numFmtId="186" fontId="23" fillId="2" borderId="32" xfId="21" applyNumberFormat="1" applyFont="1" applyFill="1" applyBorder="1" applyAlignment="1">
      <alignment vertical="center"/>
    </xf>
    <xf numFmtId="186" fontId="23" fillId="2" borderId="34" xfId="21" applyNumberFormat="1" applyFont="1" applyFill="1" applyBorder="1" applyAlignment="1">
      <alignment vertical="center"/>
    </xf>
    <xf numFmtId="0" fontId="38" fillId="0" borderId="174" xfId="0" applyFont="1" applyFill="1" applyBorder="1" applyAlignment="1">
      <alignment horizontal="center" vertical="center" textRotation="255"/>
    </xf>
    <xf numFmtId="0" fontId="38" fillId="0" borderId="118" xfId="0" applyFont="1" applyFill="1" applyBorder="1" applyAlignment="1">
      <alignment horizontal="center" vertical="center" textRotation="255"/>
    </xf>
    <xf numFmtId="49" fontId="11" fillId="0" borderId="173" xfId="0" applyNumberFormat="1" applyFont="1" applyFill="1" applyBorder="1" applyAlignment="1">
      <alignment vertical="center"/>
    </xf>
    <xf numFmtId="49" fontId="11" fillId="0" borderId="34" xfId="0" applyNumberFormat="1" applyFont="1" applyFill="1" applyBorder="1" applyAlignment="1">
      <alignment vertical="center"/>
    </xf>
    <xf numFmtId="0" fontId="23" fillId="0" borderId="109" xfId="21" applyFont="1" applyFill="1" applyBorder="1" applyAlignment="1">
      <alignment horizontal="center" vertical="center" textRotation="255"/>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49" fontId="11" fillId="0" borderId="170" xfId="0" applyNumberFormat="1" applyFont="1" applyFill="1" applyBorder="1" applyAlignment="1">
      <alignment vertical="center"/>
    </xf>
    <xf numFmtId="49" fontId="11" fillId="0" borderId="171" xfId="0" applyNumberFormat="1" applyFont="1" applyFill="1" applyBorder="1" applyAlignment="1">
      <alignment vertical="center"/>
    </xf>
    <xf numFmtId="49" fontId="11" fillId="0" borderId="27" xfId="0" applyNumberFormat="1" applyFont="1" applyFill="1" applyBorder="1" applyAlignment="1">
      <alignment vertical="center" shrinkToFit="1"/>
    </xf>
    <xf numFmtId="49" fontId="11" fillId="0" borderId="28" xfId="0" applyNumberFormat="1" applyFont="1" applyFill="1" applyBorder="1" applyAlignment="1">
      <alignment vertical="center" shrinkToFit="1"/>
    </xf>
    <xf numFmtId="49" fontId="11" fillId="0" borderId="19" xfId="0" applyNumberFormat="1" applyFont="1" applyFill="1" applyBorder="1" applyAlignment="1">
      <alignment vertical="center" shrinkToFit="1"/>
    </xf>
    <xf numFmtId="179" fontId="23" fillId="0" borderId="6" xfId="21" applyNumberFormat="1" applyFont="1" applyFill="1" applyBorder="1" applyAlignment="1">
      <alignment vertical="center"/>
    </xf>
    <xf numFmtId="179" fontId="23" fillId="0" borderId="0" xfId="21" applyNumberFormat="1" applyFont="1" applyFill="1" applyBorder="1" applyAlignment="1">
      <alignment vertical="center"/>
    </xf>
    <xf numFmtId="177" fontId="23" fillId="0" borderId="0" xfId="21" applyNumberFormat="1" applyFont="1" applyFill="1" applyBorder="1" applyAlignment="1">
      <alignment vertical="center"/>
    </xf>
    <xf numFmtId="179" fontId="32" fillId="0" borderId="131" xfId="21" applyNumberFormat="1" applyFont="1" applyFill="1" applyBorder="1" applyAlignment="1">
      <alignment vertical="center"/>
    </xf>
    <xf numFmtId="179" fontId="32" fillId="0" borderId="13" xfId="21" applyNumberFormat="1" applyFont="1" applyFill="1" applyBorder="1" applyAlignment="1">
      <alignment vertical="center"/>
    </xf>
    <xf numFmtId="179" fontId="32" fillId="0" borderId="127" xfId="21" applyNumberFormat="1" applyFont="1" applyFill="1" applyBorder="1" applyAlignment="1">
      <alignment vertical="center"/>
    </xf>
    <xf numFmtId="179" fontId="32" fillId="0" borderId="11" xfId="21" applyNumberFormat="1" applyFont="1" applyFill="1" applyBorder="1" applyAlignment="1">
      <alignment vertical="center"/>
    </xf>
    <xf numFmtId="179" fontId="23" fillId="0" borderId="10" xfId="21" applyNumberFormat="1" applyFont="1" applyFill="1" applyBorder="1" applyAlignment="1">
      <alignment vertical="center"/>
    </xf>
    <xf numFmtId="179" fontId="23" fillId="0" borderId="12" xfId="21" applyNumberFormat="1" applyFont="1" applyFill="1" applyBorder="1" applyAlignment="1">
      <alignment vertical="center"/>
    </xf>
    <xf numFmtId="49" fontId="11" fillId="0" borderId="19" xfId="0" applyNumberFormat="1" applyFont="1" applyFill="1" applyBorder="1" applyAlignment="1">
      <alignment vertical="center"/>
    </xf>
    <xf numFmtId="177" fontId="23" fillId="0" borderId="12" xfId="21" applyNumberFormat="1" applyFont="1" applyFill="1" applyBorder="1" applyAlignment="1">
      <alignment vertical="center"/>
    </xf>
    <xf numFmtId="186" fontId="23" fillId="2" borderId="10" xfId="21" applyNumberFormat="1" applyFont="1" applyFill="1" applyBorder="1" applyAlignment="1">
      <alignment vertical="center"/>
    </xf>
    <xf numFmtId="186" fontId="23" fillId="2" borderId="12" xfId="21" applyNumberFormat="1" applyFont="1" applyFill="1" applyBorder="1" applyAlignment="1">
      <alignment vertical="center"/>
    </xf>
    <xf numFmtId="189" fontId="32" fillId="2" borderId="127" xfId="21" applyNumberFormat="1" applyFont="1" applyFill="1" applyBorder="1" applyAlignment="1">
      <alignment vertical="center"/>
    </xf>
    <xf numFmtId="189" fontId="32" fillId="2" borderId="11" xfId="21" applyNumberFormat="1" applyFont="1" applyFill="1" applyBorder="1" applyAlignment="1">
      <alignment vertical="center"/>
    </xf>
    <xf numFmtId="188" fontId="23" fillId="0" borderId="21" xfId="1" applyNumberFormat="1" applyFont="1" applyFill="1" applyBorder="1" applyAlignment="1">
      <alignment horizontal="right" vertical="center"/>
    </xf>
    <xf numFmtId="188" fontId="23" fillId="0" borderId="23" xfId="1" applyNumberFormat="1" applyFont="1" applyFill="1" applyBorder="1" applyAlignment="1">
      <alignment horizontal="right" vertical="center"/>
    </xf>
    <xf numFmtId="188" fontId="23" fillId="0" borderId="22" xfId="1" applyNumberFormat="1" applyFont="1" applyFill="1" applyBorder="1" applyAlignment="1">
      <alignment horizontal="right" vertical="center"/>
    </xf>
    <xf numFmtId="38" fontId="23" fillId="0" borderId="21" xfId="1" applyFont="1" applyFill="1" applyBorder="1" applyAlignment="1">
      <alignment horizontal="right" vertical="center"/>
    </xf>
    <xf numFmtId="38" fontId="23" fillId="0" borderId="23" xfId="1" applyFont="1" applyFill="1" applyBorder="1" applyAlignment="1">
      <alignment horizontal="right" vertical="center"/>
    </xf>
    <xf numFmtId="38" fontId="23" fillId="0" borderId="22" xfId="1" applyFont="1" applyFill="1" applyBorder="1" applyAlignment="1">
      <alignment horizontal="right" vertical="center"/>
    </xf>
    <xf numFmtId="38" fontId="23" fillId="0" borderId="140" xfId="1" applyFont="1" applyFill="1" applyBorder="1" applyAlignment="1">
      <alignment horizontal="right" vertical="center"/>
    </xf>
    <xf numFmtId="38" fontId="32" fillId="0" borderId="104" xfId="1" applyFont="1" applyFill="1" applyBorder="1" applyAlignment="1">
      <alignment horizontal="right" vertical="center"/>
    </xf>
    <xf numFmtId="38" fontId="32" fillId="0" borderId="23" xfId="1" applyFont="1" applyFill="1" applyBorder="1" applyAlignment="1">
      <alignment horizontal="right" vertical="center"/>
    </xf>
    <xf numFmtId="38" fontId="32" fillId="0" borderId="140" xfId="1" applyFont="1" applyFill="1" applyBorder="1" applyAlignment="1">
      <alignment horizontal="right" vertical="center"/>
    </xf>
    <xf numFmtId="38" fontId="32" fillId="0" borderId="22" xfId="1" applyFont="1" applyFill="1" applyBorder="1" applyAlignment="1">
      <alignment horizontal="right" vertical="center"/>
    </xf>
    <xf numFmtId="188" fontId="23" fillId="0" borderId="18" xfId="1" applyNumberFormat="1" applyFont="1" applyFill="1" applyBorder="1" applyAlignment="1">
      <alignment horizontal="right" vertical="center"/>
    </xf>
    <xf numFmtId="188" fontId="23" fillId="0" borderId="28" xfId="1" applyNumberFormat="1" applyFont="1" applyFill="1" applyBorder="1" applyAlignment="1">
      <alignment horizontal="right" vertical="center"/>
    </xf>
    <xf numFmtId="188" fontId="23" fillId="0" borderId="19" xfId="1" applyNumberFormat="1" applyFont="1" applyFill="1" applyBorder="1" applyAlignment="1">
      <alignment horizontal="right" vertical="center"/>
    </xf>
    <xf numFmtId="0" fontId="23" fillId="0" borderId="18" xfId="21" applyFont="1" applyFill="1" applyBorder="1" applyAlignment="1">
      <alignment horizontal="center" vertical="center"/>
    </xf>
    <xf numFmtId="0" fontId="23" fillId="0" borderId="28" xfId="21" applyFont="1" applyFill="1" applyBorder="1" applyAlignment="1">
      <alignment horizontal="center" vertical="center"/>
    </xf>
    <xf numFmtId="0" fontId="23" fillId="0" borderId="19" xfId="21" applyFont="1" applyFill="1" applyBorder="1" applyAlignment="1">
      <alignment horizontal="center" vertical="center"/>
    </xf>
    <xf numFmtId="38" fontId="23" fillId="0" borderId="18" xfId="1" applyFont="1" applyFill="1" applyBorder="1" applyAlignment="1">
      <alignment horizontal="right" vertical="center"/>
    </xf>
    <xf numFmtId="38" fontId="23" fillId="0" borderId="28" xfId="1" applyFont="1" applyFill="1" applyBorder="1" applyAlignment="1">
      <alignment horizontal="right" vertical="center"/>
    </xf>
    <xf numFmtId="38" fontId="23" fillId="0" borderId="19" xfId="1" applyFont="1" applyFill="1" applyBorder="1" applyAlignment="1">
      <alignment horizontal="right" vertical="center"/>
    </xf>
    <xf numFmtId="38" fontId="23" fillId="0" borderId="133" xfId="1" applyFont="1" applyFill="1" applyBorder="1" applyAlignment="1">
      <alignment horizontal="right" vertical="center"/>
    </xf>
    <xf numFmtId="38" fontId="32" fillId="0" borderId="102" xfId="1" applyFont="1" applyFill="1" applyBorder="1" applyAlignment="1">
      <alignment horizontal="right" vertical="center"/>
    </xf>
    <xf numFmtId="38" fontId="32" fillId="0" borderId="28" xfId="1" applyFont="1" applyFill="1" applyBorder="1" applyAlignment="1">
      <alignment horizontal="right" vertical="center"/>
    </xf>
    <xf numFmtId="38" fontId="32" fillId="0" borderId="133" xfId="1" applyFont="1" applyFill="1" applyBorder="1" applyAlignment="1">
      <alignment horizontal="right" vertical="center"/>
    </xf>
    <xf numFmtId="38" fontId="32" fillId="0" borderId="19" xfId="1" applyFont="1" applyFill="1" applyBorder="1" applyAlignment="1">
      <alignment horizontal="right" vertical="center"/>
    </xf>
    <xf numFmtId="187" fontId="23" fillId="0" borderId="32" xfId="1" applyNumberFormat="1" applyFont="1" applyFill="1" applyBorder="1" applyAlignment="1">
      <alignment horizontal="right" vertical="center"/>
    </xf>
    <xf numFmtId="187" fontId="23" fillId="0" borderId="34" xfId="1" applyNumberFormat="1" applyFont="1" applyFill="1" applyBorder="1" applyAlignment="1">
      <alignment horizontal="right" vertical="center"/>
    </xf>
    <xf numFmtId="187" fontId="23" fillId="0" borderId="33" xfId="1" applyNumberFormat="1" applyFont="1" applyFill="1" applyBorder="1" applyAlignment="1">
      <alignment horizontal="right" vertical="center"/>
    </xf>
    <xf numFmtId="38" fontId="23" fillId="0" borderId="32" xfId="1" applyFont="1" applyFill="1" applyBorder="1" applyAlignment="1">
      <alignment horizontal="right" vertical="center"/>
    </xf>
    <xf numFmtId="38" fontId="23" fillId="0" borderId="34" xfId="1" applyFont="1" applyFill="1" applyBorder="1" applyAlignment="1">
      <alignment horizontal="right" vertical="center"/>
    </xf>
    <xf numFmtId="38" fontId="23" fillId="0" borderId="33" xfId="1" applyFont="1" applyFill="1" applyBorder="1" applyAlignment="1">
      <alignment horizontal="right" vertical="center"/>
    </xf>
    <xf numFmtId="188" fontId="23" fillId="0" borderId="32" xfId="1" applyNumberFormat="1" applyFont="1" applyFill="1" applyBorder="1" applyAlignment="1">
      <alignment horizontal="right" vertical="center"/>
    </xf>
    <xf numFmtId="188" fontId="23" fillId="0" borderId="34" xfId="1" applyNumberFormat="1" applyFont="1" applyFill="1" applyBorder="1" applyAlignment="1">
      <alignment horizontal="right" vertical="center"/>
    </xf>
    <xf numFmtId="188" fontId="23" fillId="0" borderId="33" xfId="1" applyNumberFormat="1" applyFont="1" applyFill="1" applyBorder="1" applyAlignment="1">
      <alignment horizontal="right" vertical="center"/>
    </xf>
    <xf numFmtId="38" fontId="23" fillId="0" borderId="168" xfId="1" applyFont="1" applyFill="1" applyBorder="1" applyAlignment="1">
      <alignment horizontal="right" vertical="center"/>
    </xf>
    <xf numFmtId="38" fontId="32" fillId="0" borderId="169" xfId="1" applyFont="1" applyFill="1" applyBorder="1" applyAlignment="1">
      <alignment horizontal="right" vertical="center"/>
    </xf>
    <xf numFmtId="38" fontId="32" fillId="0" borderId="34" xfId="1" applyFont="1" applyFill="1" applyBorder="1" applyAlignment="1">
      <alignment horizontal="right" vertical="center"/>
    </xf>
    <xf numFmtId="38" fontId="32" fillId="0" borderId="168" xfId="1" applyFont="1" applyFill="1" applyBorder="1" applyAlignment="1">
      <alignment horizontal="right" vertical="center"/>
    </xf>
    <xf numFmtId="38" fontId="32" fillId="0" borderId="33" xfId="1" applyFont="1" applyFill="1" applyBorder="1" applyAlignment="1">
      <alignment horizontal="right" vertical="center"/>
    </xf>
    <xf numFmtId="186" fontId="23" fillId="0" borderId="2" xfId="21" applyNumberFormat="1" applyFont="1" applyFill="1" applyBorder="1" applyAlignment="1">
      <alignment horizontal="center" vertical="center"/>
    </xf>
    <xf numFmtId="186" fontId="23" fillId="0" borderId="3" xfId="21" applyNumberFormat="1" applyFont="1" applyFill="1" applyBorder="1" applyAlignment="1">
      <alignment horizontal="center" vertical="center"/>
    </xf>
    <xf numFmtId="186" fontId="23" fillId="0" borderId="7" xfId="21" applyNumberFormat="1" applyFont="1" applyFill="1" applyBorder="1" applyAlignment="1">
      <alignment horizontal="center" vertical="center"/>
    </xf>
    <xf numFmtId="186" fontId="23" fillId="0" borderId="1" xfId="21" applyNumberFormat="1" applyFont="1" applyFill="1" applyBorder="1" applyAlignment="1">
      <alignment horizontal="center" vertical="center"/>
    </xf>
    <xf numFmtId="179" fontId="23" fillId="0" borderId="93" xfId="21" applyNumberFormat="1" applyFont="1" applyFill="1" applyBorder="1" applyAlignment="1">
      <alignment horizontal="center" vertical="center"/>
    </xf>
    <xf numFmtId="179" fontId="23" fillId="0" borderId="167" xfId="21" applyNumberFormat="1" applyFont="1" applyFill="1" applyBorder="1" applyAlignment="1">
      <alignment horizontal="center" vertical="center"/>
    </xf>
    <xf numFmtId="179" fontId="23" fillId="0" borderId="2" xfId="21" applyNumberFormat="1" applyFont="1" applyFill="1" applyBorder="1" applyAlignment="1">
      <alignment horizontal="center" vertical="center"/>
    </xf>
    <xf numFmtId="179" fontId="23" fillId="0" borderId="3" xfId="21" applyNumberFormat="1" applyFont="1" applyFill="1" applyBorder="1" applyAlignment="1">
      <alignment horizontal="center" vertical="center"/>
    </xf>
    <xf numFmtId="179" fontId="23" fillId="0" borderId="4" xfId="21" applyNumberFormat="1" applyFont="1" applyFill="1" applyBorder="1" applyAlignment="1">
      <alignment horizontal="center" vertical="center"/>
    </xf>
    <xf numFmtId="179" fontId="23" fillId="0" borderId="7" xfId="21" applyNumberFormat="1" applyFont="1" applyFill="1" applyBorder="1" applyAlignment="1">
      <alignment horizontal="center" vertical="center"/>
    </xf>
    <xf numFmtId="179" fontId="23" fillId="0" borderId="1" xfId="21" applyNumberFormat="1" applyFont="1" applyFill="1" applyBorder="1" applyAlignment="1">
      <alignment horizontal="center" vertical="center"/>
    </xf>
    <xf numFmtId="179" fontId="23" fillId="0" borderId="8" xfId="21" applyNumberFormat="1" applyFont="1" applyFill="1" applyBorder="1" applyAlignment="1">
      <alignment horizontal="center" vertical="center"/>
    </xf>
    <xf numFmtId="179" fontId="32" fillId="0" borderId="150" xfId="21" applyNumberFormat="1" applyFont="1" applyFill="1" applyBorder="1" applyAlignment="1">
      <alignment horizontal="center" vertical="center"/>
    </xf>
    <xf numFmtId="179" fontId="32" fillId="0" borderId="145" xfId="21" applyNumberFormat="1" applyFont="1" applyFill="1" applyBorder="1" applyAlignment="1">
      <alignment horizontal="center" vertical="center"/>
    </xf>
    <xf numFmtId="179" fontId="32" fillId="0" borderId="147" xfId="21" applyNumberFormat="1" applyFont="1" applyFill="1" applyBorder="1" applyAlignment="1">
      <alignment horizontal="center" vertical="center"/>
    </xf>
    <xf numFmtId="179" fontId="32" fillId="0" borderId="163" xfId="21" applyNumberFormat="1" applyFont="1" applyFill="1" applyBorder="1" applyAlignment="1">
      <alignment horizontal="center" vertical="center"/>
    </xf>
    <xf numFmtId="0" fontId="35" fillId="0" borderId="0" xfId="21" applyFont="1" applyFill="1" applyAlignment="1">
      <alignment horizontal="center" vertical="center"/>
    </xf>
    <xf numFmtId="0" fontId="23" fillId="0" borderId="2" xfId="21" applyFont="1" applyFill="1" applyBorder="1" applyAlignment="1">
      <alignment horizontal="center" vertical="center" textRotation="255"/>
    </xf>
    <xf numFmtId="49" fontId="11" fillId="0" borderId="178" xfId="0" applyNumberFormat="1" applyFont="1" applyFill="1" applyBorder="1" applyAlignment="1">
      <alignment vertical="center"/>
    </xf>
    <xf numFmtId="49" fontId="11" fillId="0" borderId="3" xfId="0" applyNumberFormat="1" applyFont="1" applyFill="1" applyBorder="1" applyAlignment="1">
      <alignment vertical="center"/>
    </xf>
    <xf numFmtId="179" fontId="23" fillId="0" borderId="32" xfId="21" applyNumberFormat="1" applyFont="1" applyFill="1" applyBorder="1" applyAlignment="1">
      <alignment horizontal="right" vertical="center"/>
    </xf>
    <xf numFmtId="179" fontId="23" fillId="0" borderId="34" xfId="21" applyNumberFormat="1" applyFont="1" applyFill="1" applyBorder="1" applyAlignment="1">
      <alignment horizontal="right" vertical="center"/>
    </xf>
    <xf numFmtId="179" fontId="32" fillId="0" borderId="169" xfId="21" applyNumberFormat="1" applyFont="1" applyFill="1" applyBorder="1" applyAlignment="1">
      <alignment horizontal="right" vertical="center"/>
    </xf>
    <xf numFmtId="179" fontId="32" fillId="0" borderId="33" xfId="21" applyNumberFormat="1" applyFont="1" applyFill="1" applyBorder="1" applyAlignment="1">
      <alignment horizontal="right" vertical="center"/>
    </xf>
    <xf numFmtId="179" fontId="32" fillId="0" borderId="152" xfId="21" applyNumberFormat="1" applyFont="1" applyFill="1" applyBorder="1" applyAlignment="1">
      <alignment horizontal="right" vertical="center"/>
    </xf>
    <xf numFmtId="179" fontId="32" fillId="0" borderId="37" xfId="21" applyNumberFormat="1" applyFont="1" applyFill="1" applyBorder="1" applyAlignment="1">
      <alignment horizontal="right" vertical="center"/>
    </xf>
  </cellXfs>
  <cellStyles count="22">
    <cellStyle name="桁区切り" xfId="1" builtinId="6"/>
    <cellStyle name="桁区切り 2" xfId="20"/>
    <cellStyle name="通貨 2" xfId="17"/>
    <cellStyle name="標準" xfId="0" builtinId="0"/>
    <cellStyle name="標準 10" xfId="3"/>
    <cellStyle name="標準 11" xfId="4"/>
    <cellStyle name="標準 12" xfId="15"/>
    <cellStyle name="標準 13" xfId="16"/>
    <cellStyle name="標準 14" xfId="18"/>
    <cellStyle name="標準 15" xfId="19"/>
    <cellStyle name="標準 2" xfId="5"/>
    <cellStyle name="標準 3" xfId="6"/>
    <cellStyle name="標準 3 2" xfId="7"/>
    <cellStyle name="標準 3 2 2" xfId="8"/>
    <cellStyle name="標準 3 2 2 2" xfId="21"/>
    <cellStyle name="標準 4" xfId="9"/>
    <cellStyle name="標準 5" xfId="10"/>
    <cellStyle name="標準 6" xfId="11"/>
    <cellStyle name="標準 7" xfId="12"/>
    <cellStyle name="標準 8" xfId="13"/>
    <cellStyle name="標準 9" xfId="14"/>
    <cellStyle name="標準_資料①200904在留資格別外国人登録者数" xfId="2"/>
  </cellStyles>
  <dxfs count="8">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abSelected="1" view="pageLayout" zoomScaleNormal="100" zoomScaleSheetLayoutView="100" workbookViewId="0">
      <selection sqref="A1:K1"/>
    </sheetView>
  </sheetViews>
  <sheetFormatPr defaultRowHeight="13.5"/>
  <cols>
    <col min="11" max="11" width="13.75" customWidth="1"/>
  </cols>
  <sheetData>
    <row r="1" spans="1:16" s="270" customFormat="1" ht="26.25" customHeight="1">
      <c r="A1" s="461" t="s">
        <v>201</v>
      </c>
      <c r="B1" s="461"/>
      <c r="C1" s="461"/>
      <c r="D1" s="461"/>
      <c r="E1" s="461"/>
      <c r="F1" s="461"/>
      <c r="G1" s="461"/>
      <c r="H1" s="461"/>
      <c r="I1" s="461"/>
      <c r="J1" s="461"/>
      <c r="K1" s="461"/>
    </row>
    <row r="2" spans="1:16" s="270" customFormat="1" ht="84" customHeight="1"/>
    <row r="3" spans="1:16" s="270" customFormat="1" ht="26.25" customHeight="1">
      <c r="A3" s="271" t="s">
        <v>146</v>
      </c>
      <c r="B3" s="271"/>
      <c r="C3" s="271"/>
      <c r="D3" s="271"/>
      <c r="E3" s="271"/>
      <c r="F3" s="271"/>
      <c r="G3" s="271"/>
      <c r="H3" s="271"/>
      <c r="I3" s="271"/>
      <c r="J3" s="271"/>
      <c r="K3" s="271"/>
      <c r="L3" s="271"/>
      <c r="M3" s="271"/>
      <c r="N3" s="271"/>
    </row>
    <row r="4" spans="1:16" s="270" customFormat="1" ht="26.25" customHeight="1"/>
    <row r="5" spans="1:16" s="270" customFormat="1" ht="26.25" customHeight="1">
      <c r="A5" s="272" t="s">
        <v>224</v>
      </c>
      <c r="B5" s="272"/>
      <c r="C5" s="272"/>
      <c r="D5" s="272"/>
      <c r="E5" s="272"/>
      <c r="F5" s="272"/>
    </row>
    <row r="6" spans="1:16" s="270" customFormat="1" ht="26.25" customHeight="1"/>
    <row r="7" spans="1:16" s="270" customFormat="1" ht="26.25" customHeight="1">
      <c r="A7" s="272" t="s">
        <v>225</v>
      </c>
      <c r="B7" s="272"/>
      <c r="C7" s="272"/>
      <c r="D7" s="272"/>
      <c r="E7" s="272"/>
      <c r="F7" s="272"/>
      <c r="G7" s="272"/>
      <c r="H7" s="272"/>
      <c r="I7" s="272"/>
      <c r="J7" s="272"/>
      <c r="K7" s="272"/>
      <c r="L7" s="272"/>
      <c r="M7" s="272"/>
      <c r="N7" s="272"/>
      <c r="O7" s="272"/>
      <c r="P7" s="272"/>
    </row>
    <row r="8" spans="1:16" s="270" customFormat="1" ht="26.25" customHeight="1">
      <c r="B8" s="272"/>
      <c r="C8" s="272"/>
      <c r="D8" s="272"/>
      <c r="E8" s="272"/>
      <c r="F8" s="272"/>
      <c r="G8" s="272"/>
      <c r="H8" s="272"/>
      <c r="I8" s="272"/>
      <c r="J8" s="272"/>
      <c r="K8" s="272"/>
      <c r="L8" s="272"/>
      <c r="M8" s="272"/>
      <c r="N8" s="272"/>
      <c r="O8" s="272"/>
      <c r="P8" s="272"/>
    </row>
    <row r="9" spans="1:16" s="270" customFormat="1" ht="26.25" customHeight="1">
      <c r="A9" s="272" t="s">
        <v>226</v>
      </c>
      <c r="B9" s="272"/>
      <c r="C9" s="272"/>
      <c r="D9" s="272"/>
      <c r="E9" s="272"/>
      <c r="F9" s="272"/>
      <c r="G9" s="272"/>
      <c r="H9" s="272"/>
      <c r="I9" s="272"/>
    </row>
    <row r="10" spans="1:16" s="270" customFormat="1" ht="26.25" customHeight="1"/>
    <row r="11" spans="1:16" s="270" customFormat="1" ht="26.25" customHeight="1">
      <c r="A11" s="272" t="s">
        <v>227</v>
      </c>
      <c r="B11" s="272"/>
      <c r="C11" s="272"/>
      <c r="D11" s="272"/>
      <c r="E11" s="272"/>
      <c r="F11" s="272"/>
      <c r="G11" s="272"/>
      <c r="H11" s="272"/>
      <c r="I11" s="272"/>
      <c r="J11" s="272"/>
      <c r="K11" s="272"/>
      <c r="L11" s="272"/>
      <c r="M11" s="272"/>
      <c r="N11" s="272"/>
      <c r="O11" s="272"/>
      <c r="P11" s="272"/>
    </row>
    <row r="12" spans="1:16" s="270" customFormat="1" ht="26.25" customHeight="1"/>
    <row r="13" spans="1:16" s="270" customFormat="1" ht="26.25" customHeight="1">
      <c r="A13" s="272" t="s">
        <v>147</v>
      </c>
      <c r="B13" s="272"/>
      <c r="C13" s="272"/>
      <c r="D13" s="272"/>
      <c r="E13" s="272"/>
      <c r="F13" s="272"/>
      <c r="G13" s="272"/>
      <c r="H13" s="272"/>
      <c r="I13" s="272"/>
      <c r="J13" s="272"/>
      <c r="K13" s="272"/>
      <c r="L13" s="272"/>
      <c r="M13" s="272"/>
      <c r="N13" s="272"/>
      <c r="O13" s="272"/>
    </row>
    <row r="14" spans="1:16" s="270" customFormat="1" ht="26.25" customHeight="1"/>
    <row r="15" spans="1:16" s="270" customFormat="1" ht="26.25" customHeight="1">
      <c r="B15" s="272"/>
      <c r="C15" s="272"/>
      <c r="D15" s="272"/>
      <c r="E15" s="272"/>
      <c r="F15" s="272"/>
      <c r="G15" s="272"/>
      <c r="H15" s="272"/>
      <c r="I15" s="272"/>
      <c r="J15" s="272"/>
      <c r="K15" s="272"/>
      <c r="L15" s="272"/>
      <c r="M15" s="272"/>
    </row>
    <row r="16" spans="1:16" s="270" customFormat="1" ht="26.25" customHeight="1"/>
    <row r="17" spans="1:15" s="270" customFormat="1" ht="26.25" customHeight="1">
      <c r="B17" s="272"/>
      <c r="C17" s="272"/>
      <c r="D17" s="272"/>
      <c r="E17" s="272"/>
      <c r="F17" s="272"/>
      <c r="G17" s="272"/>
      <c r="H17" s="272"/>
      <c r="I17" s="272"/>
      <c r="J17" s="272"/>
      <c r="K17" s="272"/>
      <c r="L17" s="272"/>
      <c r="M17" s="272"/>
    </row>
    <row r="18" spans="1:15" s="270" customFormat="1" ht="26.25" customHeight="1">
      <c r="A18" s="272"/>
      <c r="B18" s="272"/>
      <c r="C18" s="272"/>
      <c r="D18" s="272"/>
      <c r="E18" s="272"/>
      <c r="F18" s="272"/>
      <c r="G18" s="272"/>
      <c r="H18" s="272"/>
      <c r="I18" s="272"/>
      <c r="J18" s="272"/>
      <c r="K18" s="272"/>
      <c r="L18" s="272"/>
      <c r="M18" s="272"/>
    </row>
    <row r="19" spans="1:15" s="270" customFormat="1" ht="26.25" customHeight="1"/>
    <row r="20" spans="1:15" s="270" customFormat="1" ht="26.25" customHeight="1">
      <c r="B20" s="272"/>
      <c r="C20" s="272"/>
      <c r="D20" s="272"/>
      <c r="E20" s="272"/>
      <c r="F20" s="272"/>
      <c r="G20" s="272"/>
      <c r="H20" s="272"/>
      <c r="I20" s="272"/>
      <c r="J20" s="272"/>
      <c r="K20" s="272"/>
      <c r="L20" s="272"/>
      <c r="M20" s="272"/>
      <c r="N20" s="272"/>
      <c r="O20" s="272"/>
    </row>
    <row r="21" spans="1:15" s="270" customFormat="1" ht="26.25" customHeight="1"/>
    <row r="22" spans="1:15" s="270" customFormat="1" ht="18.75"/>
    <row r="48" spans="37:39">
      <c r="AK48" s="273"/>
      <c r="AL48" s="273"/>
      <c r="AM48" s="273"/>
    </row>
    <row r="49" spans="37:39">
      <c r="AK49" s="273"/>
      <c r="AL49" s="273"/>
      <c r="AM49" s="273"/>
    </row>
    <row r="50" spans="37:39">
      <c r="AK50" s="273"/>
      <c r="AL50" s="273"/>
      <c r="AM50" s="273"/>
    </row>
    <row r="51" spans="37:39">
      <c r="AK51" s="273"/>
      <c r="AL51" s="273"/>
      <c r="AM51" s="273"/>
    </row>
    <row r="52" spans="37:39">
      <c r="AK52" s="273"/>
      <c r="AL52" s="273"/>
      <c r="AM52" s="273"/>
    </row>
    <row r="53" spans="37:39">
      <c r="AK53" s="273"/>
      <c r="AL53" s="273"/>
      <c r="AM53" s="273"/>
    </row>
    <row r="54" spans="37:39">
      <c r="AK54" s="273"/>
      <c r="AL54" s="273"/>
      <c r="AM54" s="273"/>
    </row>
    <row r="55" spans="37:39">
      <c r="AK55" s="273"/>
      <c r="AL55" s="273"/>
      <c r="AM55" s="273"/>
    </row>
    <row r="56" spans="37:39">
      <c r="AK56" s="273"/>
      <c r="AL56" s="273"/>
      <c r="AM56" s="273"/>
    </row>
  </sheetData>
  <mergeCells count="1">
    <mergeCell ref="A1:K1"/>
  </mergeCells>
  <phoneticPr fontId="8"/>
  <pageMargins left="0.54374999999999996" right="0.78740157480314965" top="0.98425196850393704" bottom="0.98425196850393704" header="0.51181102362204722" footer="0.51181102362204722"/>
  <pageSetup paperSize="9" scale="87" orientation="portrait" horizontalDpi="4294967294" verticalDpi="300" r:id="rId1"/>
  <headerFooter scaleWithDoc="0" alignWithMargins="0">
    <oddHeader>&amp;R&amp;14【別添３】</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view="pageBreakPreview" zoomScale="70" zoomScaleNormal="100" zoomScaleSheetLayoutView="70" zoomScalePageLayoutView="70" workbookViewId="0">
      <selection sqref="A1:O1"/>
    </sheetView>
  </sheetViews>
  <sheetFormatPr defaultColWidth="8.875" defaultRowHeight="13.5"/>
  <cols>
    <col min="1" max="1" width="6.125" style="4" customWidth="1"/>
    <col min="2" max="2" width="24.625" style="127" customWidth="1"/>
    <col min="3" max="3" width="15.625" style="127" customWidth="1"/>
    <col min="4" max="4" width="14.625" style="4" customWidth="1"/>
    <col min="5" max="5" width="21" style="4" customWidth="1"/>
    <col min="6" max="14" width="14.625" style="4" customWidth="1"/>
    <col min="15" max="15" width="14.625" style="5" customWidth="1"/>
    <col min="16" max="16384" width="8.875" style="4"/>
  </cols>
  <sheetData>
    <row r="1" spans="1:15" ht="27.75" customHeight="1">
      <c r="A1" s="479" t="s">
        <v>143</v>
      </c>
      <c r="B1" s="479"/>
      <c r="C1" s="479"/>
      <c r="D1" s="479"/>
      <c r="E1" s="479"/>
      <c r="F1" s="479"/>
      <c r="G1" s="479"/>
      <c r="H1" s="479"/>
      <c r="I1" s="479"/>
      <c r="J1" s="479"/>
      <c r="K1" s="479"/>
      <c r="L1" s="479"/>
      <c r="M1" s="479"/>
      <c r="N1" s="479"/>
      <c r="O1" s="479"/>
    </row>
    <row r="2" spans="1:15" ht="24.95" customHeight="1">
      <c r="A2" s="221"/>
      <c r="B2" s="221"/>
      <c r="C2" s="221"/>
      <c r="D2" s="221"/>
      <c r="E2" s="221"/>
      <c r="F2" s="221"/>
      <c r="G2" s="221"/>
      <c r="H2" s="221"/>
      <c r="I2" s="221"/>
      <c r="J2" s="221"/>
      <c r="K2" s="221"/>
      <c r="L2" s="221"/>
      <c r="M2" s="221"/>
      <c r="N2" s="221"/>
      <c r="O2" s="221"/>
    </row>
    <row r="3" spans="1:15" s="104" customFormat="1" ht="24.95" customHeight="1" thickBot="1">
      <c r="A3" s="246" t="s">
        <v>202</v>
      </c>
      <c r="B3" s="103"/>
      <c r="C3" s="103"/>
      <c r="F3" s="105"/>
      <c r="G3" s="105"/>
      <c r="H3" s="105"/>
      <c r="I3" s="105"/>
      <c r="K3" s="105"/>
      <c r="L3" s="105"/>
      <c r="M3" s="106"/>
      <c r="N3" s="107"/>
      <c r="O3" s="107" t="s">
        <v>82</v>
      </c>
    </row>
    <row r="4" spans="1:15" ht="34.5" customHeight="1">
      <c r="A4" s="480"/>
      <c r="B4" s="481"/>
      <c r="C4" s="484" t="s">
        <v>83</v>
      </c>
      <c r="D4" s="486" t="s">
        <v>84</v>
      </c>
      <c r="E4" s="487"/>
      <c r="F4" s="488" t="s">
        <v>85</v>
      </c>
      <c r="G4" s="490" t="s">
        <v>86</v>
      </c>
      <c r="H4" s="503" t="s">
        <v>0</v>
      </c>
      <c r="I4" s="504"/>
      <c r="J4" s="505" t="s">
        <v>1</v>
      </c>
      <c r="K4" s="506"/>
      <c r="L4" s="506"/>
      <c r="M4" s="506"/>
      <c r="N4" s="507"/>
      <c r="O4" s="490" t="s">
        <v>87</v>
      </c>
    </row>
    <row r="5" spans="1:15" ht="39.950000000000003" customHeight="1" thickBot="1">
      <c r="A5" s="482"/>
      <c r="B5" s="483"/>
      <c r="C5" s="485"/>
      <c r="D5" s="422" t="s">
        <v>88</v>
      </c>
      <c r="E5" s="421" t="s">
        <v>215</v>
      </c>
      <c r="F5" s="489"/>
      <c r="G5" s="502"/>
      <c r="H5" s="426" t="s">
        <v>88</v>
      </c>
      <c r="I5" s="425" t="s">
        <v>137</v>
      </c>
      <c r="J5" s="422" t="s">
        <v>88</v>
      </c>
      <c r="K5" s="432" t="s">
        <v>3</v>
      </c>
      <c r="L5" s="441" t="s">
        <v>4</v>
      </c>
      <c r="M5" s="441" t="s">
        <v>5</v>
      </c>
      <c r="N5" s="425" t="s">
        <v>6</v>
      </c>
      <c r="O5" s="491"/>
    </row>
    <row r="6" spans="1:15" ht="30" customHeight="1">
      <c r="A6" s="492" t="s">
        <v>129</v>
      </c>
      <c r="B6" s="493"/>
      <c r="C6" s="496">
        <f>D6+F6+G6+H6+J6+O6</f>
        <v>394834</v>
      </c>
      <c r="D6" s="423">
        <f>D8+D10+D12+D18+D20+D22+D28+D14+D16</f>
        <v>122432</v>
      </c>
      <c r="E6" s="322">
        <f>E8+E10+E12+E18+E20+E22+E28+E14+E16</f>
        <v>102619</v>
      </c>
      <c r="F6" s="200">
        <f t="shared" ref="F6:O6" si="0">F8+F10+F12+F18+F20+F22+F28+F14+F16</f>
        <v>8165</v>
      </c>
      <c r="G6" s="109">
        <f t="shared" si="0"/>
        <v>11900</v>
      </c>
      <c r="H6" s="427">
        <f t="shared" si="0"/>
        <v>146006</v>
      </c>
      <c r="I6" s="322">
        <f t="shared" si="0"/>
        <v>126634</v>
      </c>
      <c r="J6" s="428">
        <f t="shared" si="0"/>
        <v>106327</v>
      </c>
      <c r="K6" s="433">
        <f t="shared" si="0"/>
        <v>64287</v>
      </c>
      <c r="L6" s="442">
        <f t="shared" si="0"/>
        <v>25151</v>
      </c>
      <c r="M6" s="442">
        <f t="shared" si="0"/>
        <v>3063</v>
      </c>
      <c r="N6" s="322">
        <f t="shared" si="0"/>
        <v>13826</v>
      </c>
      <c r="O6" s="110">
        <f t="shared" si="0"/>
        <v>4</v>
      </c>
    </row>
    <row r="7" spans="1:15" ht="30" customHeight="1" thickBot="1">
      <c r="A7" s="494"/>
      <c r="B7" s="495"/>
      <c r="C7" s="497"/>
      <c r="D7" s="413">
        <f>(D6/$C6)</f>
        <v>0.31008474447489326</v>
      </c>
      <c r="E7" s="411">
        <f>(E6/$C6)</f>
        <v>0.25990416225553015</v>
      </c>
      <c r="F7" s="201">
        <f t="shared" ref="F7:O7" si="1">(F6/$C6)</f>
        <v>2.0679576733513325E-2</v>
      </c>
      <c r="G7" s="112">
        <f>(G6/$C6)</f>
        <v>3.0139248392995536E-2</v>
      </c>
      <c r="H7" s="413">
        <f t="shared" si="1"/>
        <v>0.36979084881241231</v>
      </c>
      <c r="I7" s="323">
        <f t="shared" si="1"/>
        <v>0.32072719168055436</v>
      </c>
      <c r="J7" s="429">
        <f t="shared" si="1"/>
        <v>0.26929545074638961</v>
      </c>
      <c r="K7" s="434">
        <f t="shared" si="1"/>
        <v>0.16282032449079867</v>
      </c>
      <c r="L7" s="434">
        <f t="shared" si="1"/>
        <v>6.3700187927078211E-2</v>
      </c>
      <c r="M7" s="443">
        <f t="shared" si="1"/>
        <v>7.7576905737601117E-3</v>
      </c>
      <c r="N7" s="411">
        <f t="shared" si="1"/>
        <v>3.501724775475263E-2</v>
      </c>
      <c r="O7" s="111">
        <f t="shared" si="1"/>
        <v>1.0130839795964887E-5</v>
      </c>
    </row>
    <row r="8" spans="1:15" s="115" customFormat="1" ht="30" customHeight="1" thickTop="1">
      <c r="A8" s="498" t="s">
        <v>89</v>
      </c>
      <c r="B8" s="499"/>
      <c r="C8" s="202">
        <f>D8+F8+G8+H8+J8+O8</f>
        <v>145004</v>
      </c>
      <c r="D8" s="414">
        <v>53729</v>
      </c>
      <c r="E8" s="412">
        <v>47580</v>
      </c>
      <c r="F8" s="203">
        <v>1679</v>
      </c>
      <c r="G8" s="114">
        <v>2724</v>
      </c>
      <c r="H8" s="414">
        <v>48716</v>
      </c>
      <c r="I8" s="324">
        <v>40742</v>
      </c>
      <c r="J8" s="430">
        <f>SUM(K8:N8)</f>
        <v>38155</v>
      </c>
      <c r="K8" s="435">
        <v>25251</v>
      </c>
      <c r="L8" s="435">
        <v>6889</v>
      </c>
      <c r="M8" s="435">
        <v>1818</v>
      </c>
      <c r="N8" s="324">
        <v>4197</v>
      </c>
      <c r="O8" s="113">
        <v>1</v>
      </c>
    </row>
    <row r="9" spans="1:15" s="115" customFormat="1" ht="30" customHeight="1">
      <c r="A9" s="500"/>
      <c r="B9" s="501"/>
      <c r="C9" s="204">
        <f>C8/C$6</f>
        <v>0.36725307344352309</v>
      </c>
      <c r="D9" s="415">
        <f>(D8/$C8)</f>
        <v>0.37053460594190507</v>
      </c>
      <c r="E9" s="116">
        <f t="shared" ref="E9:O9" si="2">(E8/$C8)</f>
        <v>0.32812887920333234</v>
      </c>
      <c r="F9" s="117">
        <f t="shared" si="2"/>
        <v>1.1578990924388292E-2</v>
      </c>
      <c r="G9" s="118">
        <f>(G8/$C8)</f>
        <v>1.8785688670657361E-2</v>
      </c>
      <c r="H9" s="415">
        <f>(H8/$C8)</f>
        <v>0.33596314584425258</v>
      </c>
      <c r="I9" s="116">
        <f t="shared" si="2"/>
        <v>0.28097155940525781</v>
      </c>
      <c r="J9" s="415">
        <f t="shared" si="2"/>
        <v>0.26313067225731707</v>
      </c>
      <c r="K9" s="436">
        <f t="shared" si="2"/>
        <v>0.1741400237234835</v>
      </c>
      <c r="L9" s="436">
        <f t="shared" si="2"/>
        <v>4.7509034233538389E-2</v>
      </c>
      <c r="M9" s="436">
        <f t="shared" si="2"/>
        <v>1.2537585170064274E-2</v>
      </c>
      <c r="N9" s="116">
        <f t="shared" si="2"/>
        <v>2.8944029130230892E-2</v>
      </c>
      <c r="O9" s="118">
        <f t="shared" si="2"/>
        <v>6.8963614796833187E-6</v>
      </c>
    </row>
    <row r="10" spans="1:15" s="115" customFormat="1" ht="30" customHeight="1">
      <c r="A10" s="462" t="s">
        <v>90</v>
      </c>
      <c r="B10" s="463"/>
      <c r="C10" s="205">
        <f>D10+F10+G10+H10+J10+O10</f>
        <v>32014</v>
      </c>
      <c r="D10" s="416">
        <v>16711</v>
      </c>
      <c r="E10" s="235">
        <v>15252</v>
      </c>
      <c r="F10" s="206">
        <v>1657</v>
      </c>
      <c r="G10" s="119">
        <v>4</v>
      </c>
      <c r="H10" s="416">
        <v>4308</v>
      </c>
      <c r="I10" s="325">
        <v>3710</v>
      </c>
      <c r="J10" s="431">
        <f>SUM(K10:N10)</f>
        <v>9334</v>
      </c>
      <c r="K10" s="437">
        <v>6179</v>
      </c>
      <c r="L10" s="437">
        <v>2439</v>
      </c>
      <c r="M10" s="437">
        <v>209</v>
      </c>
      <c r="N10" s="235">
        <v>507</v>
      </c>
      <c r="O10" s="119">
        <v>0</v>
      </c>
    </row>
    <row r="11" spans="1:15" s="115" customFormat="1" ht="30" customHeight="1">
      <c r="A11" s="500"/>
      <c r="B11" s="501"/>
      <c r="C11" s="207">
        <f>C10/C$6</f>
        <v>8.1082176307004969E-2</v>
      </c>
      <c r="D11" s="417">
        <f t="shared" ref="D11:O11" si="3">(D10/$C10)</f>
        <v>0.52199037920909597</v>
      </c>
      <c r="E11" s="223">
        <f t="shared" si="3"/>
        <v>0.47641656775160868</v>
      </c>
      <c r="F11" s="121">
        <f t="shared" si="3"/>
        <v>5.1758605610045604E-2</v>
      </c>
      <c r="G11" s="120">
        <f>(G10/$C10)</f>
        <v>1.249453364153183E-4</v>
      </c>
      <c r="H11" s="417">
        <f>(H10/$C10)</f>
        <v>0.13456612731929782</v>
      </c>
      <c r="I11" s="223">
        <f t="shared" si="3"/>
        <v>0.11588679952520772</v>
      </c>
      <c r="J11" s="417">
        <f t="shared" si="3"/>
        <v>0.29155994252514522</v>
      </c>
      <c r="K11" s="438">
        <f t="shared" si="3"/>
        <v>0.19300930842756295</v>
      </c>
      <c r="L11" s="438">
        <f t="shared" si="3"/>
        <v>7.6185418879240338E-2</v>
      </c>
      <c r="M11" s="438">
        <f t="shared" si="3"/>
        <v>6.5283938277003808E-3</v>
      </c>
      <c r="N11" s="223">
        <f t="shared" si="3"/>
        <v>1.5836821390641593E-2</v>
      </c>
      <c r="O11" s="120">
        <f t="shared" si="3"/>
        <v>0</v>
      </c>
    </row>
    <row r="12" spans="1:15" s="115" customFormat="1" ht="30" customHeight="1">
      <c r="A12" s="468" t="s">
        <v>91</v>
      </c>
      <c r="B12" s="469"/>
      <c r="C12" s="202">
        <f>D12+F12+G12+H12+J12+O12</f>
        <v>24858</v>
      </c>
      <c r="D12" s="416">
        <v>2818</v>
      </c>
      <c r="E12" s="236">
        <v>2277</v>
      </c>
      <c r="F12" s="206">
        <v>324</v>
      </c>
      <c r="G12" s="119">
        <v>1384</v>
      </c>
      <c r="H12" s="418">
        <v>605</v>
      </c>
      <c r="I12" s="326">
        <v>411</v>
      </c>
      <c r="J12" s="423">
        <f>SUM(K12:N12)</f>
        <v>19727</v>
      </c>
      <c r="K12" s="439">
        <v>12175</v>
      </c>
      <c r="L12" s="439">
        <v>3350</v>
      </c>
      <c r="M12" s="439">
        <v>287</v>
      </c>
      <c r="N12" s="236">
        <v>3915</v>
      </c>
      <c r="O12" s="327">
        <v>0</v>
      </c>
    </row>
    <row r="13" spans="1:15" s="115" customFormat="1" ht="30" customHeight="1">
      <c r="A13" s="472"/>
      <c r="B13" s="473"/>
      <c r="C13" s="207">
        <f>C12/C$6</f>
        <v>6.2958103912023791E-2</v>
      </c>
      <c r="D13" s="417">
        <f>(D12/$C12)</f>
        <v>0.11336390699171293</v>
      </c>
      <c r="E13" s="223">
        <f t="shared" ref="E13:J13" si="4">(E12/$C12)</f>
        <v>9.1600289645184643E-2</v>
      </c>
      <c r="F13" s="121">
        <f t="shared" si="4"/>
        <v>1.3034033309196235E-2</v>
      </c>
      <c r="G13" s="120">
        <f>(G12/$C12)</f>
        <v>5.5676241049159227E-2</v>
      </c>
      <c r="H13" s="417">
        <f t="shared" ref="H13:J15" si="5">(H12/$C12)</f>
        <v>2.4338241210073216E-2</v>
      </c>
      <c r="I13" s="223">
        <f t="shared" si="4"/>
        <v>1.6533912623702633E-2</v>
      </c>
      <c r="J13" s="417">
        <f t="shared" si="4"/>
        <v>0.79358757743985842</v>
      </c>
      <c r="K13" s="438">
        <f>(K12/$C12)</f>
        <v>0.48978196154155607</v>
      </c>
      <c r="L13" s="436">
        <f>(L12/$C12)</f>
        <v>0.13476546785743021</v>
      </c>
      <c r="M13" s="436">
        <f>(M12/$C12)</f>
        <v>1.1545578888084319E-2</v>
      </c>
      <c r="N13" s="116">
        <f>(N12/$C12)</f>
        <v>0.15749456915278784</v>
      </c>
      <c r="O13" s="120">
        <f>(O12/$C12)</f>
        <v>0</v>
      </c>
    </row>
    <row r="14" spans="1:15" s="115" customFormat="1" ht="30" customHeight="1">
      <c r="A14" s="468" t="s">
        <v>92</v>
      </c>
      <c r="B14" s="469"/>
      <c r="C14" s="202">
        <f>D14+F14+G14+H14+J14+O14</f>
        <v>60566</v>
      </c>
      <c r="D14" s="418">
        <v>5295</v>
      </c>
      <c r="E14" s="236">
        <v>4904</v>
      </c>
      <c r="F14" s="328">
        <v>310</v>
      </c>
      <c r="G14" s="327">
        <v>5797</v>
      </c>
      <c r="H14" s="418">
        <v>47486</v>
      </c>
      <c r="I14" s="326">
        <v>46715</v>
      </c>
      <c r="J14" s="423">
        <f>SUM(K14:N14)</f>
        <v>1678</v>
      </c>
      <c r="K14" s="439">
        <v>890</v>
      </c>
      <c r="L14" s="437">
        <v>366</v>
      </c>
      <c r="M14" s="437">
        <v>109</v>
      </c>
      <c r="N14" s="235">
        <v>313</v>
      </c>
      <c r="O14" s="327">
        <v>0</v>
      </c>
    </row>
    <row r="15" spans="1:15" s="115" customFormat="1" ht="30" customHeight="1">
      <c r="A15" s="470"/>
      <c r="B15" s="471"/>
      <c r="C15" s="204">
        <f>C14/C$6</f>
        <v>0.15339611077060233</v>
      </c>
      <c r="D15" s="415">
        <f>(D14/$C14)</f>
        <v>8.7425288115444311E-2</v>
      </c>
      <c r="E15" s="116">
        <f t="shared" ref="E15:F15" si="6">(E14/$C14)</f>
        <v>8.0969520853284016E-2</v>
      </c>
      <c r="F15" s="117">
        <f t="shared" si="6"/>
        <v>5.1183832513291283E-3</v>
      </c>
      <c r="G15" s="118">
        <f>(G14/$C14)</f>
        <v>9.5713766799854702E-2</v>
      </c>
      <c r="H15" s="415">
        <f t="shared" si="5"/>
        <v>0.78403724862133872</v>
      </c>
      <c r="I15" s="116">
        <f t="shared" si="5"/>
        <v>0.77130733414787178</v>
      </c>
      <c r="J15" s="415">
        <f t="shared" si="5"/>
        <v>2.7705313212033154E-2</v>
      </c>
      <c r="K15" s="436">
        <f>(K14/$C14)</f>
        <v>1.4694713205428788E-2</v>
      </c>
      <c r="L15" s="436">
        <f>(L14/$C14)</f>
        <v>6.0429944193111651E-3</v>
      </c>
      <c r="M15" s="436">
        <f>(M14/$C14)</f>
        <v>1.7996895948221776E-3</v>
      </c>
      <c r="N15" s="116">
        <f>(N14/$C14)</f>
        <v>5.1679159924710233E-3</v>
      </c>
      <c r="O15" s="118">
        <f>(O14/$C14)</f>
        <v>0</v>
      </c>
    </row>
    <row r="16" spans="1:15" s="115" customFormat="1" ht="30" customHeight="1">
      <c r="A16" s="468" t="s">
        <v>124</v>
      </c>
      <c r="B16" s="469"/>
      <c r="C16" s="205">
        <f>D16+F16+G16+H16+J16+O16</f>
        <v>29126</v>
      </c>
      <c r="D16" s="416">
        <v>2057</v>
      </c>
      <c r="E16" s="235">
        <v>1503</v>
      </c>
      <c r="F16" s="206">
        <v>834</v>
      </c>
      <c r="G16" s="119">
        <v>27</v>
      </c>
      <c r="H16" s="416">
        <v>24817</v>
      </c>
      <c r="I16" s="235">
        <v>16683</v>
      </c>
      <c r="J16" s="416">
        <f>SUM(K16:N16)</f>
        <v>1391</v>
      </c>
      <c r="K16" s="437">
        <v>734</v>
      </c>
      <c r="L16" s="437">
        <v>317</v>
      </c>
      <c r="M16" s="437">
        <v>116</v>
      </c>
      <c r="N16" s="235">
        <v>224</v>
      </c>
      <c r="O16" s="119">
        <v>0</v>
      </c>
    </row>
    <row r="17" spans="1:15" s="115" customFormat="1" ht="30" customHeight="1">
      <c r="A17" s="472"/>
      <c r="B17" s="473"/>
      <c r="C17" s="207">
        <f>C16/C$6</f>
        <v>7.3767709974318321E-2</v>
      </c>
      <c r="D17" s="415">
        <f t="shared" ref="D17:O17" si="7">(D16/$C16)</f>
        <v>7.062418457735356E-2</v>
      </c>
      <c r="E17" s="116">
        <f t="shared" si="7"/>
        <v>5.1603378424775116E-2</v>
      </c>
      <c r="F17" s="117">
        <f t="shared" si="7"/>
        <v>2.863420998420655E-2</v>
      </c>
      <c r="G17" s="118">
        <f t="shared" si="7"/>
        <v>9.2700679804985241E-4</v>
      </c>
      <c r="H17" s="415">
        <f t="shared" si="7"/>
        <v>0.85205658174826615</v>
      </c>
      <c r="I17" s="116">
        <f t="shared" si="7"/>
        <v>0.57278720043946985</v>
      </c>
      <c r="J17" s="415">
        <f t="shared" si="7"/>
        <v>4.7758016892123875E-2</v>
      </c>
      <c r="K17" s="436">
        <f t="shared" si="7"/>
        <v>2.5200851472910801E-2</v>
      </c>
      <c r="L17" s="436">
        <f t="shared" si="7"/>
        <v>1.0883746480807525E-2</v>
      </c>
      <c r="M17" s="436">
        <f t="shared" si="7"/>
        <v>3.9826958731030695E-3</v>
      </c>
      <c r="N17" s="116">
        <f t="shared" si="7"/>
        <v>7.6907230653024787E-3</v>
      </c>
      <c r="O17" s="120">
        <f t="shared" si="7"/>
        <v>0</v>
      </c>
    </row>
    <row r="18" spans="1:15" s="115" customFormat="1" ht="30" customHeight="1">
      <c r="A18" s="468" t="s">
        <v>93</v>
      </c>
      <c r="B18" s="469"/>
      <c r="C18" s="205">
        <f>D18+F18+G18+H18+J18+O18</f>
        <v>5793</v>
      </c>
      <c r="D18" s="416">
        <v>291</v>
      </c>
      <c r="E18" s="235">
        <v>196</v>
      </c>
      <c r="F18" s="206">
        <v>6</v>
      </c>
      <c r="G18" s="119">
        <v>1</v>
      </c>
      <c r="H18" s="416">
        <v>80</v>
      </c>
      <c r="I18" s="325">
        <v>71</v>
      </c>
      <c r="J18" s="431">
        <f>SUM(K18:N18)</f>
        <v>5415</v>
      </c>
      <c r="K18" s="437">
        <v>2902</v>
      </c>
      <c r="L18" s="437">
        <v>974</v>
      </c>
      <c r="M18" s="437">
        <v>19</v>
      </c>
      <c r="N18" s="235">
        <v>1520</v>
      </c>
      <c r="O18" s="119">
        <v>0</v>
      </c>
    </row>
    <row r="19" spans="1:15" s="115" customFormat="1" ht="30" customHeight="1">
      <c r="A19" s="472"/>
      <c r="B19" s="473"/>
      <c r="C19" s="207">
        <f>C18/C$6</f>
        <v>1.4671988734506147E-2</v>
      </c>
      <c r="D19" s="417">
        <f>(D18/$C18)</f>
        <v>5.0233039875712066E-2</v>
      </c>
      <c r="E19" s="223">
        <f t="shared" ref="E19:O19" si="8">(E18/$C18)</f>
        <v>3.3833937510788885E-2</v>
      </c>
      <c r="F19" s="121">
        <f t="shared" si="8"/>
        <v>1.0357327809425167E-3</v>
      </c>
      <c r="G19" s="120">
        <f>(G18/$C18)</f>
        <v>1.7262213015708613E-4</v>
      </c>
      <c r="H19" s="417">
        <f>(H18/$C18)</f>
        <v>1.3809770412566891E-2</v>
      </c>
      <c r="I19" s="223">
        <f t="shared" si="8"/>
        <v>1.2256171241153116E-2</v>
      </c>
      <c r="J19" s="417">
        <f t="shared" si="8"/>
        <v>0.93474883480062143</v>
      </c>
      <c r="K19" s="438">
        <f t="shared" si="8"/>
        <v>0.50094942171586399</v>
      </c>
      <c r="L19" s="438">
        <f t="shared" si="8"/>
        <v>0.16813395477300189</v>
      </c>
      <c r="M19" s="438">
        <f t="shared" si="8"/>
        <v>3.2798204729846368E-3</v>
      </c>
      <c r="N19" s="223">
        <f t="shared" si="8"/>
        <v>0.26238563783877095</v>
      </c>
      <c r="O19" s="120">
        <f t="shared" si="8"/>
        <v>0</v>
      </c>
    </row>
    <row r="20" spans="1:15" s="115" customFormat="1" ht="30" customHeight="1">
      <c r="A20" s="468" t="s">
        <v>94</v>
      </c>
      <c r="B20" s="469"/>
      <c r="C20" s="205">
        <f>D20+F20+G20+H20+J20+O20</f>
        <v>2976</v>
      </c>
      <c r="D20" s="416">
        <v>40</v>
      </c>
      <c r="E20" s="235">
        <v>31</v>
      </c>
      <c r="F20" s="206">
        <v>2</v>
      </c>
      <c r="G20" s="119">
        <v>0</v>
      </c>
      <c r="H20" s="416">
        <v>21</v>
      </c>
      <c r="I20" s="329">
        <v>18</v>
      </c>
      <c r="J20" s="431">
        <f>SUM(K20:N20)</f>
        <v>2913</v>
      </c>
      <c r="K20" s="437">
        <v>2025</v>
      </c>
      <c r="L20" s="437">
        <v>188</v>
      </c>
      <c r="M20" s="437">
        <v>56</v>
      </c>
      <c r="N20" s="235">
        <v>644</v>
      </c>
      <c r="O20" s="119">
        <v>0</v>
      </c>
    </row>
    <row r="21" spans="1:15" s="115" customFormat="1" ht="30" customHeight="1">
      <c r="A21" s="472"/>
      <c r="B21" s="473"/>
      <c r="C21" s="207">
        <f>C20/C$6</f>
        <v>7.5373448081978755E-3</v>
      </c>
      <c r="D21" s="417">
        <f>(D20/$C20)</f>
        <v>1.3440860215053764E-2</v>
      </c>
      <c r="E21" s="223">
        <f t="shared" ref="E21:O21" si="9">(E20/$C20)</f>
        <v>1.0416666666666666E-2</v>
      </c>
      <c r="F21" s="121">
        <f t="shared" si="9"/>
        <v>6.7204301075268823E-4</v>
      </c>
      <c r="G21" s="120">
        <f>(G20/$C20)</f>
        <v>0</v>
      </c>
      <c r="H21" s="417">
        <f>(H20/$C20)</f>
        <v>7.0564516129032256E-3</v>
      </c>
      <c r="I21" s="223">
        <f t="shared" si="9"/>
        <v>6.0483870967741934E-3</v>
      </c>
      <c r="J21" s="417">
        <f t="shared" si="9"/>
        <v>0.97883064516129037</v>
      </c>
      <c r="K21" s="438">
        <f t="shared" si="9"/>
        <v>0.68044354838709675</v>
      </c>
      <c r="L21" s="438">
        <f t="shared" si="9"/>
        <v>6.3172043010752688E-2</v>
      </c>
      <c r="M21" s="438">
        <f t="shared" si="9"/>
        <v>1.8817204301075269E-2</v>
      </c>
      <c r="N21" s="223">
        <f t="shared" si="9"/>
        <v>0.21639784946236559</v>
      </c>
      <c r="O21" s="120">
        <f t="shared" si="9"/>
        <v>0</v>
      </c>
    </row>
    <row r="22" spans="1:15" s="115" customFormat="1" ht="30" customHeight="1">
      <c r="A22" s="462" t="s">
        <v>142</v>
      </c>
      <c r="B22" s="463"/>
      <c r="C22" s="202">
        <f>D22+F22+G22+H22+J22+O22</f>
        <v>35651</v>
      </c>
      <c r="D22" s="418">
        <v>20969</v>
      </c>
      <c r="E22" s="236">
        <v>14467</v>
      </c>
      <c r="F22" s="206">
        <v>879</v>
      </c>
      <c r="G22" s="119">
        <v>10</v>
      </c>
      <c r="H22" s="418">
        <v>1112</v>
      </c>
      <c r="I22" s="326">
        <v>805</v>
      </c>
      <c r="J22" s="423">
        <f>SUM(K22:N22)</f>
        <v>12679</v>
      </c>
      <c r="K22" s="439">
        <v>6091</v>
      </c>
      <c r="L22" s="439">
        <v>6157</v>
      </c>
      <c r="M22" s="439">
        <v>107</v>
      </c>
      <c r="N22" s="235">
        <v>324</v>
      </c>
      <c r="O22" s="327">
        <v>2</v>
      </c>
    </row>
    <row r="23" spans="1:15" s="115" customFormat="1" ht="30" customHeight="1">
      <c r="A23" s="474"/>
      <c r="B23" s="475"/>
      <c r="C23" s="204">
        <f>C22/C$6</f>
        <v>9.0293642391486045E-2</v>
      </c>
      <c r="D23" s="415">
        <f>(D22/$C22)</f>
        <v>0.58817424476171776</v>
      </c>
      <c r="E23" s="116">
        <f t="shared" ref="E23:O23" si="10">(E22/$C22)</f>
        <v>0.40579506886202349</v>
      </c>
      <c r="F23" s="117">
        <f t="shared" si="10"/>
        <v>2.465568988247174E-2</v>
      </c>
      <c r="G23" s="118">
        <f>(G22/$C22)</f>
        <v>2.8049704075622001E-4</v>
      </c>
      <c r="H23" s="415">
        <f>(H22/$C22)</f>
        <v>3.1191270932091668E-2</v>
      </c>
      <c r="I23" s="116">
        <f t="shared" si="10"/>
        <v>2.2580011780875712E-2</v>
      </c>
      <c r="J23" s="415">
        <f t="shared" si="10"/>
        <v>0.35564219797481139</v>
      </c>
      <c r="K23" s="436">
        <f t="shared" si="10"/>
        <v>0.17085074752461363</v>
      </c>
      <c r="L23" s="436">
        <f t="shared" si="10"/>
        <v>0.17270202799360468</v>
      </c>
      <c r="M23" s="436">
        <f t="shared" si="10"/>
        <v>3.0013183360915541E-3</v>
      </c>
      <c r="N23" s="116">
        <f t="shared" si="10"/>
        <v>9.0881041205015285E-3</v>
      </c>
      <c r="O23" s="118">
        <f t="shared" si="10"/>
        <v>5.6099408151244003E-5</v>
      </c>
    </row>
    <row r="24" spans="1:15" s="123" customFormat="1" ht="30" customHeight="1">
      <c r="A24" s="122"/>
      <c r="B24" s="476" t="s">
        <v>130</v>
      </c>
      <c r="C24" s="444">
        <f>D24+F24+G24+H24+J24+O24</f>
        <v>13604</v>
      </c>
      <c r="D24" s="445">
        <v>7966</v>
      </c>
      <c r="E24" s="446">
        <v>5121</v>
      </c>
      <c r="F24" s="446">
        <v>59</v>
      </c>
      <c r="G24" s="447">
        <v>6</v>
      </c>
      <c r="H24" s="445">
        <v>331</v>
      </c>
      <c r="I24" s="448">
        <v>220</v>
      </c>
      <c r="J24" s="445">
        <f>SUM(K24:N24)</f>
        <v>5240</v>
      </c>
      <c r="K24" s="449">
        <v>2640</v>
      </c>
      <c r="L24" s="449">
        <v>2416</v>
      </c>
      <c r="M24" s="449">
        <v>38</v>
      </c>
      <c r="N24" s="446">
        <v>146</v>
      </c>
      <c r="O24" s="447">
        <v>2</v>
      </c>
    </row>
    <row r="25" spans="1:15" s="123" customFormat="1" ht="30" customHeight="1">
      <c r="A25" s="122"/>
      <c r="B25" s="477"/>
      <c r="C25" s="208">
        <f>C24/C$6</f>
        <v>3.4454986146076581E-2</v>
      </c>
      <c r="D25" s="424">
        <f>(D24/$C24)</f>
        <v>0.58556306968538663</v>
      </c>
      <c r="E25" s="116">
        <f>(E24/$C24)</f>
        <v>0.37643340194060571</v>
      </c>
      <c r="F25" s="116">
        <f t="shared" ref="F25" si="11">(F24/$C24)</f>
        <v>4.336959717730079E-3</v>
      </c>
      <c r="G25" s="124">
        <f>(G24/$C24)</f>
        <v>4.4104675095560131E-4</v>
      </c>
      <c r="H25" s="424">
        <f t="shared" ref="H25:O25" si="12">(H24/$C24)</f>
        <v>2.4331079094384006E-2</v>
      </c>
      <c r="I25" s="116">
        <f t="shared" si="12"/>
        <v>1.6171714201705382E-2</v>
      </c>
      <c r="J25" s="424">
        <f t="shared" si="12"/>
        <v>0.38518082916789181</v>
      </c>
      <c r="K25" s="436">
        <f t="shared" si="12"/>
        <v>0.19406057042046457</v>
      </c>
      <c r="L25" s="436">
        <f t="shared" si="12"/>
        <v>0.17759482505145546</v>
      </c>
      <c r="M25" s="436">
        <f t="shared" si="12"/>
        <v>2.7932960893854749E-3</v>
      </c>
      <c r="N25" s="116">
        <f t="shared" si="12"/>
        <v>1.0732137606586298E-2</v>
      </c>
      <c r="O25" s="124">
        <f t="shared" si="12"/>
        <v>1.4701558365186709E-4</v>
      </c>
    </row>
    <row r="26" spans="1:15" ht="30" customHeight="1">
      <c r="A26" s="122"/>
      <c r="B26" s="476" t="s">
        <v>131</v>
      </c>
      <c r="C26" s="444">
        <f>D26+F26+G26+H26+J26+O26</f>
        <v>6193</v>
      </c>
      <c r="D26" s="445">
        <v>3823</v>
      </c>
      <c r="E26" s="446">
        <v>2620</v>
      </c>
      <c r="F26" s="446">
        <v>111</v>
      </c>
      <c r="G26" s="447">
        <v>0</v>
      </c>
      <c r="H26" s="445">
        <v>106</v>
      </c>
      <c r="I26" s="448">
        <v>78</v>
      </c>
      <c r="J26" s="445">
        <f>SUM(K26:N26)</f>
        <v>2153</v>
      </c>
      <c r="K26" s="449">
        <v>1067</v>
      </c>
      <c r="L26" s="449">
        <v>1039</v>
      </c>
      <c r="M26" s="449">
        <v>10</v>
      </c>
      <c r="N26" s="446">
        <v>37</v>
      </c>
      <c r="O26" s="447">
        <v>0</v>
      </c>
    </row>
    <row r="27" spans="1:15" ht="30" customHeight="1">
      <c r="A27" s="122"/>
      <c r="B27" s="478"/>
      <c r="C27" s="450">
        <f>C26/C$6</f>
        <v>1.5685072714102636E-2</v>
      </c>
      <c r="D27" s="419">
        <f t="shared" ref="D27:O27" si="13">(D26/$C26)</f>
        <v>0.61730986597771675</v>
      </c>
      <c r="E27" s="223">
        <f t="shared" si="13"/>
        <v>0.42305829161957048</v>
      </c>
      <c r="F27" s="223">
        <f t="shared" si="13"/>
        <v>1.7923461973195543E-2</v>
      </c>
      <c r="G27" s="451">
        <f>(G26/$C26)</f>
        <v>0</v>
      </c>
      <c r="H27" s="419">
        <f t="shared" si="13"/>
        <v>1.7116098821249797E-2</v>
      </c>
      <c r="I27" s="223">
        <f t="shared" si="13"/>
        <v>1.2594865170353626E-2</v>
      </c>
      <c r="J27" s="419">
        <f t="shared" si="13"/>
        <v>0.34765057322783788</v>
      </c>
      <c r="K27" s="438">
        <f t="shared" si="13"/>
        <v>0.17229129662522202</v>
      </c>
      <c r="L27" s="438">
        <f t="shared" si="13"/>
        <v>0.16777006297432584</v>
      </c>
      <c r="M27" s="438">
        <f t="shared" si="13"/>
        <v>1.6147263038914905E-3</v>
      </c>
      <c r="N27" s="223">
        <f t="shared" si="13"/>
        <v>5.9744873243985147E-3</v>
      </c>
      <c r="O27" s="451">
        <f t="shared" si="13"/>
        <v>0</v>
      </c>
    </row>
    <row r="28" spans="1:15" ht="30" customHeight="1">
      <c r="A28" s="462" t="s">
        <v>2</v>
      </c>
      <c r="B28" s="463"/>
      <c r="C28" s="205">
        <f>D28+F28+G28+H28+J28+O28</f>
        <v>58846</v>
      </c>
      <c r="D28" s="416">
        <v>20522</v>
      </c>
      <c r="E28" s="235">
        <v>16409</v>
      </c>
      <c r="F28" s="206">
        <v>2474</v>
      </c>
      <c r="G28" s="119">
        <v>1953</v>
      </c>
      <c r="H28" s="416">
        <v>18861</v>
      </c>
      <c r="I28" s="325">
        <v>17479</v>
      </c>
      <c r="J28" s="431">
        <f>SUM(K28:N28)</f>
        <v>15035</v>
      </c>
      <c r="K28" s="437">
        <v>8040</v>
      </c>
      <c r="L28" s="437">
        <v>4471</v>
      </c>
      <c r="M28" s="437">
        <v>342</v>
      </c>
      <c r="N28" s="235">
        <v>2182</v>
      </c>
      <c r="O28" s="119">
        <v>1</v>
      </c>
    </row>
    <row r="29" spans="1:15" ht="30" customHeight="1" thickBot="1">
      <c r="A29" s="464"/>
      <c r="B29" s="465"/>
      <c r="C29" s="209">
        <f>C28/C$6</f>
        <v>0.14903984965833741</v>
      </c>
      <c r="D29" s="420">
        <f>(D28/$C28)</f>
        <v>0.34874078102164974</v>
      </c>
      <c r="E29" s="330">
        <f t="shared" ref="E29:O29" si="14">(E28/$C28)</f>
        <v>0.27884648064439382</v>
      </c>
      <c r="F29" s="126">
        <f t="shared" si="14"/>
        <v>4.204193997892805E-2</v>
      </c>
      <c r="G29" s="126">
        <f>(G28/$C28)</f>
        <v>3.3188322060972705E-2</v>
      </c>
      <c r="H29" s="420">
        <f>(H28/$C28)</f>
        <v>0.32051456343676715</v>
      </c>
      <c r="I29" s="330">
        <f t="shared" si="14"/>
        <v>0.2970295347177378</v>
      </c>
      <c r="J29" s="420">
        <f t="shared" si="14"/>
        <v>0.25549739999320259</v>
      </c>
      <c r="K29" s="440">
        <f t="shared" si="14"/>
        <v>0.13662780817727629</v>
      </c>
      <c r="L29" s="440">
        <f t="shared" si="14"/>
        <v>7.5977976413010226E-2</v>
      </c>
      <c r="M29" s="440">
        <f t="shared" si="14"/>
        <v>5.8117799000781704E-3</v>
      </c>
      <c r="N29" s="330">
        <f t="shared" si="14"/>
        <v>3.7079835502837916E-2</v>
      </c>
      <c r="O29" s="125">
        <f t="shared" si="14"/>
        <v>1.6993508479760733E-5</v>
      </c>
    </row>
    <row r="30" spans="1:15" ht="15" customHeight="1"/>
    <row r="31" spans="1:15" ht="15" customHeight="1">
      <c r="A31" s="128" t="s">
        <v>95</v>
      </c>
      <c r="B31" s="466" t="s">
        <v>123</v>
      </c>
      <c r="C31" s="466"/>
      <c r="D31" s="466"/>
      <c r="E31" s="466"/>
      <c r="F31" s="466"/>
      <c r="G31" s="466"/>
      <c r="H31" s="466"/>
      <c r="I31" s="466"/>
      <c r="J31" s="466"/>
      <c r="K31" s="466"/>
      <c r="L31" s="466"/>
      <c r="M31" s="466"/>
      <c r="N31" s="466"/>
      <c r="O31" s="129"/>
    </row>
    <row r="32" spans="1:15" ht="15" customHeight="1">
      <c r="A32" s="130" t="s">
        <v>7</v>
      </c>
      <c r="B32" s="467" t="s">
        <v>214</v>
      </c>
      <c r="C32" s="467"/>
      <c r="D32" s="467"/>
      <c r="E32" s="467"/>
      <c r="F32" s="467"/>
      <c r="G32" s="467"/>
      <c r="H32" s="467"/>
      <c r="I32" s="467"/>
      <c r="J32" s="467"/>
      <c r="K32" s="467"/>
      <c r="L32" s="467"/>
      <c r="M32" s="467"/>
      <c r="N32" s="467"/>
      <c r="O32" s="131"/>
    </row>
    <row r="33" spans="1:15" ht="15" customHeight="1">
      <c r="A33" s="130"/>
      <c r="B33" s="467"/>
      <c r="C33" s="467"/>
      <c r="D33" s="467"/>
      <c r="E33" s="467"/>
      <c r="F33" s="467"/>
      <c r="G33" s="467"/>
      <c r="H33" s="467"/>
      <c r="I33" s="467"/>
      <c r="J33" s="467"/>
      <c r="K33" s="467"/>
      <c r="L33" s="467"/>
      <c r="M33" s="467"/>
      <c r="N33" s="467"/>
    </row>
    <row r="34" spans="1:15" ht="15" customHeight="1"/>
    <row r="35" spans="1:15" ht="13.5" customHeight="1"/>
    <row r="36" spans="1:15" s="132" customFormat="1">
      <c r="A36" s="4"/>
      <c r="B36" s="127"/>
      <c r="C36" s="127"/>
      <c r="D36" s="4"/>
      <c r="E36" s="4"/>
      <c r="F36" s="4"/>
      <c r="G36" s="4"/>
      <c r="H36" s="4"/>
      <c r="I36" s="4"/>
      <c r="J36" s="4"/>
      <c r="K36" s="4"/>
      <c r="L36" s="4"/>
      <c r="M36" s="4"/>
      <c r="N36" s="4"/>
      <c r="O36" s="5"/>
    </row>
  </sheetData>
  <mergeCells count="25">
    <mergeCell ref="A1:O1"/>
    <mergeCell ref="A12:B13"/>
    <mergeCell ref="A4:B5"/>
    <mergeCell ref="C4:C5"/>
    <mergeCell ref="D4:E4"/>
    <mergeCell ref="F4:F5"/>
    <mergeCell ref="O4:O5"/>
    <mergeCell ref="A6:B7"/>
    <mergeCell ref="C6:C7"/>
    <mergeCell ref="A8:B9"/>
    <mergeCell ref="A10:B11"/>
    <mergeCell ref="G4:G5"/>
    <mergeCell ref="H4:I4"/>
    <mergeCell ref="J4:N4"/>
    <mergeCell ref="A28:B29"/>
    <mergeCell ref="B31:N31"/>
    <mergeCell ref="B32:N32"/>
    <mergeCell ref="B33:N33"/>
    <mergeCell ref="A14:B15"/>
    <mergeCell ref="A18:B19"/>
    <mergeCell ref="A20:B21"/>
    <mergeCell ref="A22:B23"/>
    <mergeCell ref="B24:B25"/>
    <mergeCell ref="B26:B27"/>
    <mergeCell ref="A16:B17"/>
  </mergeCells>
  <phoneticPr fontId="8"/>
  <printOptions horizontalCentered="1"/>
  <pageMargins left="0.23622047244094491" right="0.27559055118110237" top="0.51181102362204722" bottom="0.39370078740157483" header="0.55118110236220474" footer="0.51181102362204722"/>
  <pageSetup paperSize="9" scale="61" orientation="landscape" cellComments="asDisplayed" horizontalDpi="4294967294"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view="pageBreakPreview" zoomScale="80" zoomScaleNormal="100" zoomScaleSheetLayoutView="80" workbookViewId="0">
      <selection sqref="A1:N1"/>
    </sheetView>
  </sheetViews>
  <sheetFormatPr defaultRowHeight="30" customHeight="1"/>
  <cols>
    <col min="1" max="1" width="2.125" style="7" customWidth="1"/>
    <col min="2" max="2" width="2.625" style="7" customWidth="1"/>
    <col min="3" max="3" width="1.875" style="7" customWidth="1"/>
    <col min="4" max="4" width="4.625" style="7" customWidth="1"/>
    <col min="5" max="5" width="3" style="7" customWidth="1"/>
    <col min="6" max="6" width="25.625" style="7" customWidth="1"/>
    <col min="7" max="7" width="11.125" style="7" customWidth="1"/>
    <col min="8" max="8" width="12.5" style="7" customWidth="1"/>
    <col min="9" max="9" width="11.125" style="7" customWidth="1"/>
    <col min="10" max="10" width="8.625" style="7" customWidth="1"/>
    <col min="11" max="11" width="11.125" style="2" customWidth="1"/>
    <col min="12" max="12" width="12.125" style="2" customWidth="1"/>
    <col min="13" max="13" width="11.125" style="2" customWidth="1"/>
    <col min="14" max="14" width="10" style="2" customWidth="1"/>
    <col min="15" max="16384" width="9" style="2"/>
  </cols>
  <sheetData>
    <row r="1" spans="1:14" ht="27" customHeight="1">
      <c r="A1" s="514" t="s">
        <v>228</v>
      </c>
      <c r="B1" s="514"/>
      <c r="C1" s="514"/>
      <c r="D1" s="514"/>
      <c r="E1" s="514"/>
      <c r="F1" s="514"/>
      <c r="G1" s="514"/>
      <c r="H1" s="514"/>
      <c r="I1" s="514"/>
      <c r="J1" s="514"/>
      <c r="K1" s="514"/>
      <c r="L1" s="514"/>
      <c r="M1" s="514"/>
      <c r="N1" s="514"/>
    </row>
    <row r="2" spans="1:14" ht="24.75" customHeight="1" thickBot="1">
      <c r="A2" s="3" t="s">
        <v>203</v>
      </c>
      <c r="K2" s="8"/>
      <c r="L2" s="8"/>
      <c r="M2" s="8"/>
      <c r="N2" s="9" t="s">
        <v>9</v>
      </c>
    </row>
    <row r="3" spans="1:14" ht="30" customHeight="1">
      <c r="A3" s="10"/>
      <c r="B3" s="11"/>
      <c r="C3" s="11"/>
      <c r="D3" s="11"/>
      <c r="E3" s="11"/>
      <c r="F3" s="12"/>
      <c r="G3" s="515" t="s">
        <v>10</v>
      </c>
      <c r="H3" s="516"/>
      <c r="I3" s="517"/>
      <c r="J3" s="518" t="s">
        <v>8</v>
      </c>
      <c r="K3" s="520" t="s">
        <v>11</v>
      </c>
      <c r="L3" s="521"/>
      <c r="M3" s="521"/>
      <c r="N3" s="518" t="s">
        <v>8</v>
      </c>
    </row>
    <row r="4" spans="1:14" ht="30" customHeight="1">
      <c r="A4" s="13"/>
      <c r="B4" s="14"/>
      <c r="C4" s="14"/>
      <c r="D4" s="15"/>
      <c r="E4" s="14"/>
      <c r="F4" s="16"/>
      <c r="G4" s="13"/>
      <c r="H4" s="522" t="s">
        <v>12</v>
      </c>
      <c r="I4" s="523"/>
      <c r="J4" s="519"/>
      <c r="K4" s="17"/>
      <c r="L4" s="522" t="s">
        <v>13</v>
      </c>
      <c r="M4" s="523"/>
      <c r="N4" s="519"/>
    </row>
    <row r="5" spans="1:14" ht="30" customHeight="1">
      <c r="A5" s="510" t="s">
        <v>14</v>
      </c>
      <c r="B5" s="511"/>
      <c r="C5" s="511"/>
      <c r="D5" s="511"/>
      <c r="E5" s="511"/>
      <c r="F5" s="18"/>
      <c r="G5" s="220">
        <f>SUM(G34:G35,G30:G31,G17:G27,G6:G10)</f>
        <v>54020</v>
      </c>
      <c r="H5" s="225">
        <f>SUM(H34:H35,H30:H31,H17:H27,H6:H10)</f>
        <v>4795</v>
      </c>
      <c r="I5" s="19">
        <f>(H5/G5)*100</f>
        <v>8.8763420955201777</v>
      </c>
      <c r="J5" s="20">
        <f>IF(G$5=0,0,G5/G$5*100)</f>
        <v>100</v>
      </c>
      <c r="K5" s="220">
        <f>SUM(K34:K35,K30:K31,K17:K27,K6:K10)</f>
        <v>394834</v>
      </c>
      <c r="L5" s="227">
        <f>SUM(L34:L35,L30:L31,L17:L27,L6:L10)</f>
        <v>76741</v>
      </c>
      <c r="M5" s="19">
        <f>(L5/K5)*100</f>
        <v>19.436269419553533</v>
      </c>
      <c r="N5" s="20">
        <f>IF(K$5=0,0,K5/K$5*100)</f>
        <v>100</v>
      </c>
    </row>
    <row r="6" spans="1:14" ht="30" customHeight="1">
      <c r="A6" s="21"/>
      <c r="B6" s="22" t="s">
        <v>15</v>
      </c>
      <c r="C6" s="22" t="s">
        <v>16</v>
      </c>
      <c r="D6" s="22"/>
      <c r="E6" s="22"/>
      <c r="F6" s="18"/>
      <c r="G6" s="23">
        <v>51</v>
      </c>
      <c r="H6" s="24">
        <v>19</v>
      </c>
      <c r="I6" s="19">
        <f t="shared" ref="I6:I35" si="0">(H6/G6)*100</f>
        <v>37.254901960784316</v>
      </c>
      <c r="J6" s="20">
        <f t="shared" ref="J6:J35" si="1">IF(G$5=0,0,G6/G$5*100)</f>
        <v>9.44094779711218E-2</v>
      </c>
      <c r="K6" s="25">
        <v>227</v>
      </c>
      <c r="L6" s="228">
        <v>140</v>
      </c>
      <c r="M6" s="19">
        <f t="shared" ref="M6:M35" si="2">(L6/K6)*100</f>
        <v>61.674008810572687</v>
      </c>
      <c r="N6" s="20">
        <f t="shared" ref="N6:N35" si="3">IF(K$5=0,0,K6/K$5*100)</f>
        <v>5.749251584210073E-2</v>
      </c>
    </row>
    <row r="7" spans="1:14" ht="30" customHeight="1">
      <c r="A7" s="21"/>
      <c r="B7" s="22" t="s">
        <v>17</v>
      </c>
      <c r="C7" s="22" t="s">
        <v>18</v>
      </c>
      <c r="D7" s="22"/>
      <c r="E7" s="22"/>
      <c r="F7" s="18"/>
      <c r="G7" s="23">
        <v>5</v>
      </c>
      <c r="H7" s="24">
        <v>0</v>
      </c>
      <c r="I7" s="19">
        <f t="shared" si="0"/>
        <v>0</v>
      </c>
      <c r="J7" s="20">
        <f t="shared" si="1"/>
        <v>9.2558311736393936E-3</v>
      </c>
      <c r="K7" s="25">
        <v>45</v>
      </c>
      <c r="L7" s="228">
        <v>0</v>
      </c>
      <c r="M7" s="19">
        <f t="shared" si="2"/>
        <v>0</v>
      </c>
      <c r="N7" s="20">
        <f t="shared" si="3"/>
        <v>1.1397194770460497E-2</v>
      </c>
    </row>
    <row r="8" spans="1:14" ht="30" customHeight="1">
      <c r="A8" s="21"/>
      <c r="B8" s="22" t="s">
        <v>19</v>
      </c>
      <c r="C8" s="22" t="s">
        <v>20</v>
      </c>
      <c r="D8" s="22"/>
      <c r="E8" s="22"/>
      <c r="F8" s="18"/>
      <c r="G8" s="23">
        <v>14</v>
      </c>
      <c r="H8" s="24">
        <v>1</v>
      </c>
      <c r="I8" s="19">
        <f t="shared" si="0"/>
        <v>7.1428571428571423</v>
      </c>
      <c r="J8" s="20">
        <f t="shared" si="1"/>
        <v>2.5916327286190304E-2</v>
      </c>
      <c r="K8" s="25">
        <v>43</v>
      </c>
      <c r="L8" s="228">
        <v>1</v>
      </c>
      <c r="M8" s="19">
        <f t="shared" si="2"/>
        <v>2.3255813953488373</v>
      </c>
      <c r="N8" s="20">
        <f t="shared" si="3"/>
        <v>1.0890652780662254E-2</v>
      </c>
    </row>
    <row r="9" spans="1:14" ht="30" customHeight="1">
      <c r="A9" s="21"/>
      <c r="B9" s="22" t="s">
        <v>21</v>
      </c>
      <c r="C9" s="22" t="s">
        <v>22</v>
      </c>
      <c r="D9" s="22"/>
      <c r="E9" s="26"/>
      <c r="F9" s="18"/>
      <c r="G9" s="23">
        <v>2699</v>
      </c>
      <c r="H9" s="24">
        <v>598</v>
      </c>
      <c r="I9" s="19">
        <f t="shared" si="0"/>
        <v>22.156354205261209</v>
      </c>
      <c r="J9" s="20">
        <f t="shared" si="1"/>
        <v>4.9962976675305439</v>
      </c>
      <c r="K9" s="25">
        <v>10031</v>
      </c>
      <c r="L9" s="228">
        <v>2278</v>
      </c>
      <c r="M9" s="19">
        <f t="shared" si="2"/>
        <v>22.7096002392583</v>
      </c>
      <c r="N9" s="20">
        <f t="shared" si="3"/>
        <v>2.5405613498330943</v>
      </c>
    </row>
    <row r="10" spans="1:14" ht="30" customHeight="1">
      <c r="A10" s="27"/>
      <c r="B10" s="28" t="s">
        <v>23</v>
      </c>
      <c r="C10" s="28" t="s">
        <v>24</v>
      </c>
      <c r="D10" s="28"/>
      <c r="E10" s="29"/>
      <c r="F10" s="30"/>
      <c r="G10" s="31">
        <v>3694</v>
      </c>
      <c r="H10" s="226">
        <v>450</v>
      </c>
      <c r="I10" s="32">
        <f t="shared" si="0"/>
        <v>12.181916621548456</v>
      </c>
      <c r="J10" s="33">
        <f t="shared" si="1"/>
        <v>6.8382080710847841</v>
      </c>
      <c r="K10" s="34">
        <v>23999</v>
      </c>
      <c r="L10" s="229">
        <v>4156</v>
      </c>
      <c r="M10" s="238">
        <f>(L10/K10)*100</f>
        <v>17.317388224509354</v>
      </c>
      <c r="N10" s="33">
        <f t="shared" si="3"/>
        <v>6.0782506065840325</v>
      </c>
    </row>
    <row r="11" spans="1:14" ht="30" customHeight="1">
      <c r="A11" s="27"/>
      <c r="B11" s="28"/>
      <c r="C11" s="28"/>
      <c r="D11" s="35" t="s">
        <v>25</v>
      </c>
      <c r="E11" s="36" t="s">
        <v>26</v>
      </c>
      <c r="F11" s="37"/>
      <c r="G11" s="38">
        <v>416</v>
      </c>
      <c r="H11" s="39">
        <v>35</v>
      </c>
      <c r="I11" s="40">
        <f t="shared" si="0"/>
        <v>8.4134615384615383</v>
      </c>
      <c r="J11" s="41">
        <f t="shared" si="1"/>
        <v>0.77008515364679753</v>
      </c>
      <c r="K11" s="42">
        <v>7245</v>
      </c>
      <c r="L11" s="43">
        <v>590</v>
      </c>
      <c r="M11" s="40">
        <f t="shared" si="2"/>
        <v>8.1435472739820565</v>
      </c>
      <c r="N11" s="41">
        <f t="shared" si="3"/>
        <v>1.8349483580441399</v>
      </c>
    </row>
    <row r="12" spans="1:14" ht="30" customHeight="1">
      <c r="A12" s="27"/>
      <c r="B12" s="28"/>
      <c r="C12" s="28"/>
      <c r="D12" s="35" t="s">
        <v>27</v>
      </c>
      <c r="E12" s="36" t="s">
        <v>28</v>
      </c>
      <c r="F12" s="37"/>
      <c r="G12" s="38">
        <v>190</v>
      </c>
      <c r="H12" s="39">
        <v>14</v>
      </c>
      <c r="I12" s="40">
        <f t="shared" si="0"/>
        <v>7.3684210526315779</v>
      </c>
      <c r="J12" s="41">
        <f t="shared" si="1"/>
        <v>0.35172158459829694</v>
      </c>
      <c r="K12" s="42">
        <v>665</v>
      </c>
      <c r="L12" s="43">
        <v>61</v>
      </c>
      <c r="M12" s="32">
        <f t="shared" si="2"/>
        <v>9.1729323308270683</v>
      </c>
      <c r="N12" s="41">
        <f t="shared" si="3"/>
        <v>0.16842521160791624</v>
      </c>
    </row>
    <row r="13" spans="1:14" ht="30" customHeight="1">
      <c r="A13" s="27"/>
      <c r="B13" s="28"/>
      <c r="C13" s="28"/>
      <c r="D13" s="35" t="s">
        <v>27</v>
      </c>
      <c r="E13" s="36" t="s">
        <v>29</v>
      </c>
      <c r="F13" s="37"/>
      <c r="G13" s="38">
        <v>359</v>
      </c>
      <c r="H13" s="39">
        <v>35</v>
      </c>
      <c r="I13" s="44">
        <f t="shared" si="0"/>
        <v>9.7493036211699167</v>
      </c>
      <c r="J13" s="41">
        <f t="shared" si="1"/>
        <v>0.66456867826730837</v>
      </c>
      <c r="K13" s="45">
        <v>1181</v>
      </c>
      <c r="L13" s="46">
        <v>160</v>
      </c>
      <c r="M13" s="240">
        <f t="shared" si="2"/>
        <v>13.547840812870449</v>
      </c>
      <c r="N13" s="41">
        <f t="shared" si="3"/>
        <v>0.29911304497586327</v>
      </c>
    </row>
    <row r="14" spans="1:14" ht="30" customHeight="1">
      <c r="A14" s="27"/>
      <c r="B14" s="28"/>
      <c r="C14" s="28"/>
      <c r="D14" s="35" t="s">
        <v>27</v>
      </c>
      <c r="E14" s="36" t="s">
        <v>30</v>
      </c>
      <c r="F14" s="37"/>
      <c r="G14" s="38">
        <v>172</v>
      </c>
      <c r="H14" s="39">
        <v>50</v>
      </c>
      <c r="I14" s="44">
        <f t="shared" si="0"/>
        <v>29.069767441860467</v>
      </c>
      <c r="J14" s="41">
        <f t="shared" si="1"/>
        <v>0.31840059237319512</v>
      </c>
      <c r="K14" s="45">
        <v>1252</v>
      </c>
      <c r="L14" s="46">
        <v>484</v>
      </c>
      <c r="M14" s="240">
        <f t="shared" si="2"/>
        <v>38.658146964856229</v>
      </c>
      <c r="N14" s="41">
        <f t="shared" si="3"/>
        <v>0.31709528561370093</v>
      </c>
    </row>
    <row r="15" spans="1:14" ht="30" customHeight="1">
      <c r="A15" s="47"/>
      <c r="B15" s="48"/>
      <c r="C15" s="48"/>
      <c r="D15" s="35" t="s">
        <v>27</v>
      </c>
      <c r="E15" s="36" t="s">
        <v>31</v>
      </c>
      <c r="F15" s="37"/>
      <c r="G15" s="38">
        <v>372</v>
      </c>
      <c r="H15" s="39">
        <v>37</v>
      </c>
      <c r="I15" s="44">
        <f t="shared" si="0"/>
        <v>9.9462365591397841</v>
      </c>
      <c r="J15" s="41">
        <f t="shared" si="1"/>
        <v>0.68863383931877087</v>
      </c>
      <c r="K15" s="45">
        <v>2552</v>
      </c>
      <c r="L15" s="46">
        <v>280</v>
      </c>
      <c r="M15" s="40">
        <f t="shared" si="2"/>
        <v>10.9717868338558</v>
      </c>
      <c r="N15" s="41">
        <f t="shared" si="3"/>
        <v>0.64634757898255979</v>
      </c>
    </row>
    <row r="16" spans="1:14" ht="30" customHeight="1">
      <c r="A16" s="27"/>
      <c r="B16" s="28"/>
      <c r="C16" s="28"/>
      <c r="D16" s="49" t="s">
        <v>25</v>
      </c>
      <c r="E16" s="50" t="s">
        <v>32</v>
      </c>
      <c r="F16" s="51"/>
      <c r="G16" s="52">
        <v>158</v>
      </c>
      <c r="H16" s="53">
        <v>39</v>
      </c>
      <c r="I16" s="54">
        <f t="shared" si="0"/>
        <v>24.683544303797468</v>
      </c>
      <c r="J16" s="55">
        <f t="shared" si="1"/>
        <v>0.29248426508700481</v>
      </c>
      <c r="K16" s="56">
        <v>1772</v>
      </c>
      <c r="L16" s="57">
        <v>628</v>
      </c>
      <c r="M16" s="237">
        <f t="shared" si="2"/>
        <v>35.440180586907452</v>
      </c>
      <c r="N16" s="55">
        <f t="shared" si="3"/>
        <v>0.44879620296124445</v>
      </c>
    </row>
    <row r="17" spans="1:14" ht="30" customHeight="1">
      <c r="A17" s="21"/>
      <c r="B17" s="22" t="s">
        <v>33</v>
      </c>
      <c r="C17" s="22" t="s">
        <v>34</v>
      </c>
      <c r="D17" s="22"/>
      <c r="E17" s="22"/>
      <c r="F17" s="58"/>
      <c r="G17" s="23">
        <v>51</v>
      </c>
      <c r="H17" s="24">
        <v>7</v>
      </c>
      <c r="I17" s="19">
        <f t="shared" si="0"/>
        <v>13.725490196078432</v>
      </c>
      <c r="J17" s="20">
        <f t="shared" si="1"/>
        <v>9.44094779711218E-2</v>
      </c>
      <c r="K17" s="59">
        <v>151</v>
      </c>
      <c r="L17" s="230">
        <v>35</v>
      </c>
      <c r="M17" s="19">
        <f t="shared" si="2"/>
        <v>23.178807947019866</v>
      </c>
      <c r="N17" s="20">
        <f t="shared" si="3"/>
        <v>3.8243920229767449E-2</v>
      </c>
    </row>
    <row r="18" spans="1:14" ht="30" customHeight="1">
      <c r="A18" s="21"/>
      <c r="B18" s="22" t="s">
        <v>35</v>
      </c>
      <c r="C18" s="22" t="s">
        <v>36</v>
      </c>
      <c r="D18" s="22"/>
      <c r="E18" s="26"/>
      <c r="F18" s="18"/>
      <c r="G18" s="23">
        <v>6756</v>
      </c>
      <c r="H18" s="24">
        <v>882</v>
      </c>
      <c r="I18" s="60">
        <f t="shared" si="0"/>
        <v>13.055062166962699</v>
      </c>
      <c r="J18" s="20">
        <f t="shared" si="1"/>
        <v>12.506479081821547</v>
      </c>
      <c r="K18" s="59">
        <v>43027</v>
      </c>
      <c r="L18" s="230">
        <v>8761</v>
      </c>
      <c r="M18" s="19">
        <f t="shared" si="2"/>
        <v>20.361633392985802</v>
      </c>
      <c r="N18" s="20">
        <f t="shared" si="3"/>
        <v>10.897491097524529</v>
      </c>
    </row>
    <row r="19" spans="1:14" ht="30" customHeight="1">
      <c r="A19" s="21"/>
      <c r="B19" s="22" t="s">
        <v>37</v>
      </c>
      <c r="C19" s="22" t="s">
        <v>38</v>
      </c>
      <c r="D19" s="22"/>
      <c r="E19" s="26"/>
      <c r="F19" s="18"/>
      <c r="G19" s="23">
        <v>1415</v>
      </c>
      <c r="H19" s="24">
        <v>136</v>
      </c>
      <c r="I19" s="60">
        <f t="shared" si="0"/>
        <v>9.6113074204947004</v>
      </c>
      <c r="J19" s="20">
        <f t="shared" si="1"/>
        <v>2.6194002221399484</v>
      </c>
      <c r="K19" s="59">
        <v>18825</v>
      </c>
      <c r="L19" s="230">
        <v>10354</v>
      </c>
      <c r="M19" s="19">
        <f t="shared" si="2"/>
        <v>55.001328021248341</v>
      </c>
      <c r="N19" s="20">
        <f t="shared" si="3"/>
        <v>4.7678264789759748</v>
      </c>
    </row>
    <row r="20" spans="1:14" ht="30" customHeight="1">
      <c r="A20" s="21"/>
      <c r="B20" s="22" t="s">
        <v>39</v>
      </c>
      <c r="C20" s="22" t="s">
        <v>40</v>
      </c>
      <c r="D20" s="22"/>
      <c r="E20" s="26"/>
      <c r="F20" s="18"/>
      <c r="G20" s="23">
        <v>12301</v>
      </c>
      <c r="H20" s="24">
        <v>589</v>
      </c>
      <c r="I20" s="60">
        <f t="shared" si="0"/>
        <v>4.7882285993008704</v>
      </c>
      <c r="J20" s="20">
        <f t="shared" si="1"/>
        <v>22.771195853387635</v>
      </c>
      <c r="K20" s="59">
        <v>79916</v>
      </c>
      <c r="L20" s="230">
        <v>4456</v>
      </c>
      <c r="M20" s="19">
        <f t="shared" si="2"/>
        <v>5.5758546473797486</v>
      </c>
      <c r="N20" s="20">
        <f t="shared" si="3"/>
        <v>20.240404828358248</v>
      </c>
    </row>
    <row r="21" spans="1:14" ht="30" customHeight="1">
      <c r="A21" s="21"/>
      <c r="B21" s="22" t="s">
        <v>41</v>
      </c>
      <c r="C21" s="22" t="s">
        <v>42</v>
      </c>
      <c r="D21" s="22"/>
      <c r="E21" s="26"/>
      <c r="F21" s="18"/>
      <c r="G21" s="23">
        <v>802</v>
      </c>
      <c r="H21" s="24">
        <v>60</v>
      </c>
      <c r="I21" s="60">
        <f t="shared" si="0"/>
        <v>7.4812967581047385</v>
      </c>
      <c r="J21" s="20">
        <f t="shared" si="1"/>
        <v>1.4846353202517586</v>
      </c>
      <c r="K21" s="59">
        <v>8733</v>
      </c>
      <c r="L21" s="230">
        <v>1103</v>
      </c>
      <c r="M21" s="19">
        <f t="shared" si="2"/>
        <v>12.63025306309401</v>
      </c>
      <c r="N21" s="20">
        <f t="shared" si="3"/>
        <v>2.211815598454034</v>
      </c>
    </row>
    <row r="22" spans="1:14" ht="30" customHeight="1">
      <c r="A22" s="21"/>
      <c r="B22" s="22" t="s">
        <v>43</v>
      </c>
      <c r="C22" s="22" t="s">
        <v>44</v>
      </c>
      <c r="D22" s="22"/>
      <c r="E22" s="26"/>
      <c r="F22" s="18"/>
      <c r="G22" s="23">
        <v>1091</v>
      </c>
      <c r="H22" s="24">
        <v>61</v>
      </c>
      <c r="I22" s="60">
        <f t="shared" si="0"/>
        <v>5.5912007332722276</v>
      </c>
      <c r="J22" s="20">
        <f t="shared" si="1"/>
        <v>2.0196223620881155</v>
      </c>
      <c r="K22" s="59">
        <v>4863</v>
      </c>
      <c r="L22" s="230">
        <v>665</v>
      </c>
      <c r="M22" s="19">
        <f t="shared" si="2"/>
        <v>13.674686407567346</v>
      </c>
      <c r="N22" s="20">
        <f t="shared" si="3"/>
        <v>1.231656848194431</v>
      </c>
    </row>
    <row r="23" spans="1:14" ht="30" customHeight="1">
      <c r="A23" s="21"/>
      <c r="B23" s="22" t="s">
        <v>45</v>
      </c>
      <c r="C23" s="22" t="s">
        <v>46</v>
      </c>
      <c r="D23" s="22"/>
      <c r="E23" s="26"/>
      <c r="F23" s="18"/>
      <c r="G23" s="23">
        <v>4523</v>
      </c>
      <c r="H23" s="24">
        <v>385</v>
      </c>
      <c r="I23" s="19">
        <f t="shared" si="0"/>
        <v>8.5120495246517791</v>
      </c>
      <c r="J23" s="20">
        <f t="shared" si="1"/>
        <v>8.3728248796741944</v>
      </c>
      <c r="K23" s="59">
        <v>25804</v>
      </c>
      <c r="L23" s="230">
        <v>6130</v>
      </c>
      <c r="M23" s="19">
        <f t="shared" si="2"/>
        <v>23.756006820647961</v>
      </c>
      <c r="N23" s="20">
        <f t="shared" si="3"/>
        <v>6.5354047523769481</v>
      </c>
    </row>
    <row r="24" spans="1:14" ht="30" customHeight="1">
      <c r="A24" s="21"/>
      <c r="B24" s="22" t="s">
        <v>47</v>
      </c>
      <c r="C24" s="22" t="s">
        <v>48</v>
      </c>
      <c r="D24" s="22"/>
      <c r="E24" s="26"/>
      <c r="F24" s="18"/>
      <c r="G24" s="23">
        <v>10894</v>
      </c>
      <c r="H24" s="24">
        <v>272</v>
      </c>
      <c r="I24" s="60">
        <f t="shared" si="0"/>
        <v>2.4967872223242153</v>
      </c>
      <c r="J24" s="20">
        <f t="shared" si="1"/>
        <v>20.166604961125508</v>
      </c>
      <c r="K24" s="59">
        <v>87213</v>
      </c>
      <c r="L24" s="230">
        <v>4291</v>
      </c>
      <c r="M24" s="19">
        <f t="shared" si="2"/>
        <v>4.9201380528132272</v>
      </c>
      <c r="N24" s="20">
        <f t="shared" si="3"/>
        <v>22.088523278137139</v>
      </c>
    </row>
    <row r="25" spans="1:14" ht="30" customHeight="1">
      <c r="A25" s="21"/>
      <c r="B25" s="22" t="s">
        <v>49</v>
      </c>
      <c r="C25" s="22" t="s">
        <v>50</v>
      </c>
      <c r="D25" s="22"/>
      <c r="E25" s="26"/>
      <c r="F25" s="18"/>
      <c r="G25" s="23">
        <v>1140</v>
      </c>
      <c r="H25" s="24">
        <v>88</v>
      </c>
      <c r="I25" s="19">
        <f t="shared" si="0"/>
        <v>7.7192982456140351</v>
      </c>
      <c r="J25" s="20">
        <f t="shared" si="1"/>
        <v>2.1103295075897819</v>
      </c>
      <c r="K25" s="59">
        <v>6222</v>
      </c>
      <c r="L25" s="230">
        <v>535</v>
      </c>
      <c r="M25" s="19">
        <f t="shared" si="2"/>
        <v>8.5985213757634202</v>
      </c>
      <c r="N25" s="20">
        <f t="shared" si="3"/>
        <v>1.5758521302623383</v>
      </c>
    </row>
    <row r="26" spans="1:14" ht="30" customHeight="1">
      <c r="A26" s="21"/>
      <c r="B26" s="22" t="s">
        <v>51</v>
      </c>
      <c r="C26" s="22" t="s">
        <v>52</v>
      </c>
      <c r="D26" s="22"/>
      <c r="E26" s="26"/>
      <c r="F26" s="18"/>
      <c r="G26" s="23">
        <v>1405</v>
      </c>
      <c r="H26" s="24">
        <v>71</v>
      </c>
      <c r="I26" s="60">
        <f>(H26/G26)*100</f>
        <v>5.0533807829181496</v>
      </c>
      <c r="J26" s="20">
        <f>IF(G$5=0,0,G26/G$5*100)</f>
        <v>2.6008885597926694</v>
      </c>
      <c r="K26" s="59">
        <v>20406</v>
      </c>
      <c r="L26" s="230">
        <v>3317</v>
      </c>
      <c r="M26" s="19">
        <f t="shared" si="2"/>
        <v>16.255023032441436</v>
      </c>
      <c r="N26" s="20">
        <f>IF(K$5=0,0,K26/K$5*100)</f>
        <v>5.1682479219114867</v>
      </c>
    </row>
    <row r="27" spans="1:14" ht="30" customHeight="1">
      <c r="A27" s="61"/>
      <c r="B27" s="62" t="s">
        <v>53</v>
      </c>
      <c r="C27" s="62" t="s">
        <v>54</v>
      </c>
      <c r="D27" s="63"/>
      <c r="E27" s="64"/>
      <c r="F27" s="65"/>
      <c r="G27" s="66">
        <v>1392</v>
      </c>
      <c r="H27" s="67">
        <v>66</v>
      </c>
      <c r="I27" s="68">
        <f t="shared" si="0"/>
        <v>4.7413793103448274</v>
      </c>
      <c r="J27" s="69">
        <f t="shared" si="1"/>
        <v>2.5768233987412072</v>
      </c>
      <c r="K27" s="70">
        <v>4182</v>
      </c>
      <c r="L27" s="231">
        <v>406</v>
      </c>
      <c r="M27" s="238">
        <f t="shared" si="2"/>
        <v>9.7082735533237674</v>
      </c>
      <c r="N27" s="69">
        <f t="shared" si="3"/>
        <v>1.0591793006681289</v>
      </c>
    </row>
    <row r="28" spans="1:14" ht="30" customHeight="1">
      <c r="A28" s="27"/>
      <c r="B28" s="28"/>
      <c r="C28" s="71"/>
      <c r="D28" s="35" t="s">
        <v>55</v>
      </c>
      <c r="E28" s="36" t="s">
        <v>56</v>
      </c>
      <c r="F28" s="37"/>
      <c r="G28" s="38">
        <v>567</v>
      </c>
      <c r="H28" s="39">
        <v>21</v>
      </c>
      <c r="I28" s="44">
        <f t="shared" si="0"/>
        <v>3.7037037037037033</v>
      </c>
      <c r="J28" s="41">
        <f t="shared" si="1"/>
        <v>1.0496112550907073</v>
      </c>
      <c r="K28" s="45">
        <v>1647</v>
      </c>
      <c r="L28" s="46">
        <v>126</v>
      </c>
      <c r="M28" s="241">
        <f t="shared" si="2"/>
        <v>7.6502732240437163</v>
      </c>
      <c r="N28" s="41">
        <f>IF(K$5=0,0,K28/K$5*100)</f>
        <v>0.41713732859885416</v>
      </c>
    </row>
    <row r="29" spans="1:14" ht="30" customHeight="1">
      <c r="A29" s="72"/>
      <c r="B29" s="73"/>
      <c r="C29" s="74"/>
      <c r="D29" s="49" t="s">
        <v>55</v>
      </c>
      <c r="E29" s="50" t="s">
        <v>57</v>
      </c>
      <c r="F29" s="51"/>
      <c r="G29" s="52">
        <v>807</v>
      </c>
      <c r="H29" s="53">
        <v>43</v>
      </c>
      <c r="I29" s="54">
        <f t="shared" si="0"/>
        <v>5.3283767038413883</v>
      </c>
      <c r="J29" s="55">
        <f t="shared" si="1"/>
        <v>1.4938911514253981</v>
      </c>
      <c r="K29" s="56">
        <v>2440</v>
      </c>
      <c r="L29" s="57">
        <v>275</v>
      </c>
      <c r="M29" s="237">
        <f t="shared" si="2"/>
        <v>11.270491803278688</v>
      </c>
      <c r="N29" s="55">
        <f>IF(K$5=0,0,K29/K$5*100)</f>
        <v>0.61798122755385809</v>
      </c>
    </row>
    <row r="30" spans="1:14" ht="30" customHeight="1">
      <c r="A30" s="21"/>
      <c r="B30" s="22" t="s">
        <v>58</v>
      </c>
      <c r="C30" s="22" t="s">
        <v>59</v>
      </c>
      <c r="D30" s="22"/>
      <c r="E30" s="26"/>
      <c r="F30" s="18"/>
      <c r="G30" s="23">
        <v>153</v>
      </c>
      <c r="H30" s="24">
        <v>10</v>
      </c>
      <c r="I30" s="60">
        <f t="shared" si="0"/>
        <v>6.5359477124183014</v>
      </c>
      <c r="J30" s="20">
        <f t="shared" si="1"/>
        <v>0.28322843391336544</v>
      </c>
      <c r="K30" s="59">
        <v>458</v>
      </c>
      <c r="L30" s="230">
        <v>82</v>
      </c>
      <c r="M30" s="19">
        <f t="shared" si="2"/>
        <v>17.903930131004365</v>
      </c>
      <c r="N30" s="20">
        <f t="shared" si="3"/>
        <v>0.11599811566379795</v>
      </c>
    </row>
    <row r="31" spans="1:14" ht="30" customHeight="1">
      <c r="A31" s="61"/>
      <c r="B31" s="62" t="s">
        <v>60</v>
      </c>
      <c r="C31" s="62" t="s">
        <v>61</v>
      </c>
      <c r="D31" s="62"/>
      <c r="E31" s="75"/>
      <c r="F31" s="76"/>
      <c r="G31" s="77">
        <v>5083</v>
      </c>
      <c r="H31" s="78">
        <v>1080</v>
      </c>
      <c r="I31" s="79">
        <f t="shared" si="0"/>
        <v>21.247294904583907</v>
      </c>
      <c r="J31" s="33">
        <f t="shared" si="1"/>
        <v>9.4094779711218077</v>
      </c>
      <c r="K31" s="80">
        <v>57832</v>
      </c>
      <c r="L31" s="232">
        <v>29766</v>
      </c>
      <c r="M31" s="238">
        <f t="shared" si="2"/>
        <v>51.469774519297275</v>
      </c>
      <c r="N31" s="33">
        <f t="shared" si="3"/>
        <v>14.647168177006034</v>
      </c>
    </row>
    <row r="32" spans="1:14" ht="30" customHeight="1">
      <c r="A32" s="27"/>
      <c r="B32" s="28"/>
      <c r="C32" s="28"/>
      <c r="D32" s="35" t="s">
        <v>55</v>
      </c>
      <c r="E32" s="36" t="s">
        <v>62</v>
      </c>
      <c r="F32" s="37"/>
      <c r="G32" s="38">
        <v>415</v>
      </c>
      <c r="H32" s="39">
        <v>230</v>
      </c>
      <c r="I32" s="44">
        <f t="shared" si="0"/>
        <v>55.421686746987952</v>
      </c>
      <c r="J32" s="41">
        <f t="shared" si="1"/>
        <v>0.76823398741206961</v>
      </c>
      <c r="K32" s="45">
        <v>6609</v>
      </c>
      <c r="L32" s="46">
        <v>5139</v>
      </c>
      <c r="M32" s="32">
        <f t="shared" si="2"/>
        <v>77.757603268270543</v>
      </c>
      <c r="N32" s="41">
        <f t="shared" si="3"/>
        <v>1.6738680052882986</v>
      </c>
    </row>
    <row r="33" spans="1:14" ht="30" customHeight="1">
      <c r="A33" s="27"/>
      <c r="B33" s="28"/>
      <c r="C33" s="28"/>
      <c r="D33" s="81" t="s">
        <v>55</v>
      </c>
      <c r="E33" s="82" t="s">
        <v>63</v>
      </c>
      <c r="F33" s="83"/>
      <c r="G33" s="84">
        <v>3631</v>
      </c>
      <c r="H33" s="85">
        <v>745</v>
      </c>
      <c r="I33" s="86">
        <f t="shared" si="0"/>
        <v>20.517763701459653</v>
      </c>
      <c r="J33" s="87">
        <f t="shared" si="1"/>
        <v>6.7215845982969276</v>
      </c>
      <c r="K33" s="88">
        <v>43756</v>
      </c>
      <c r="L33" s="89">
        <v>22118</v>
      </c>
      <c r="M33" s="239">
        <f t="shared" si="2"/>
        <v>50.548496206234574</v>
      </c>
      <c r="N33" s="87">
        <f t="shared" si="3"/>
        <v>11.08212565280599</v>
      </c>
    </row>
    <row r="34" spans="1:14" ht="30" customHeight="1">
      <c r="A34" s="21"/>
      <c r="B34" s="22" t="s">
        <v>64</v>
      </c>
      <c r="C34" s="22" t="s">
        <v>65</v>
      </c>
      <c r="D34" s="22"/>
      <c r="E34" s="22"/>
      <c r="F34" s="58"/>
      <c r="G34" s="23">
        <v>114</v>
      </c>
      <c r="H34" s="24">
        <v>5</v>
      </c>
      <c r="I34" s="19">
        <f t="shared" si="0"/>
        <v>4.3859649122807012</v>
      </c>
      <c r="J34" s="20">
        <f t="shared" si="1"/>
        <v>0.21103295075897816</v>
      </c>
      <c r="K34" s="59">
        <v>688</v>
      </c>
      <c r="L34" s="230">
        <v>15</v>
      </c>
      <c r="M34" s="19">
        <f t="shared" si="2"/>
        <v>2.1802325581395348</v>
      </c>
      <c r="N34" s="20">
        <f t="shared" si="3"/>
        <v>0.17425044449059607</v>
      </c>
    </row>
    <row r="35" spans="1:14" ht="30" customHeight="1" thickBot="1">
      <c r="A35" s="90"/>
      <c r="B35" s="91" t="s">
        <v>66</v>
      </c>
      <c r="C35" s="91" t="s">
        <v>67</v>
      </c>
      <c r="D35" s="91"/>
      <c r="E35" s="92"/>
      <c r="F35" s="93"/>
      <c r="G35" s="94">
        <v>437</v>
      </c>
      <c r="H35" s="95">
        <v>15</v>
      </c>
      <c r="I35" s="96">
        <f t="shared" si="0"/>
        <v>3.4324942791762014</v>
      </c>
      <c r="J35" s="97">
        <f t="shared" si="1"/>
        <v>0.80895964457608283</v>
      </c>
      <c r="K35" s="98">
        <v>2169</v>
      </c>
      <c r="L35" s="233">
        <v>250</v>
      </c>
      <c r="M35" s="99">
        <f t="shared" si="2"/>
        <v>11.526048870447211</v>
      </c>
      <c r="N35" s="97">
        <f t="shared" si="3"/>
        <v>0.5493447879361959</v>
      </c>
    </row>
    <row r="36" spans="1:14" ht="15" customHeight="1"/>
    <row r="37" spans="1:14" ht="15" customHeight="1">
      <c r="A37" s="512" t="s">
        <v>68</v>
      </c>
      <c r="B37" s="512"/>
      <c r="C37" s="513" t="s">
        <v>139</v>
      </c>
      <c r="D37" s="513"/>
      <c r="E37" s="513"/>
      <c r="F37" s="513"/>
      <c r="G37" s="513"/>
      <c r="H37" s="513"/>
      <c r="I37" s="513"/>
      <c r="J37" s="513"/>
      <c r="K37" s="513"/>
      <c r="L37" s="513"/>
      <c r="M37" s="513"/>
      <c r="N37" s="513"/>
    </row>
    <row r="38" spans="1:14" ht="15" customHeight="1">
      <c r="A38" s="512" t="s">
        <v>69</v>
      </c>
      <c r="B38" s="512"/>
      <c r="C38" s="509" t="s">
        <v>70</v>
      </c>
      <c r="D38" s="509"/>
      <c r="E38" s="509"/>
      <c r="F38" s="509"/>
      <c r="G38" s="509"/>
      <c r="H38" s="509"/>
      <c r="I38" s="509"/>
      <c r="J38" s="509"/>
      <c r="K38" s="509"/>
      <c r="L38" s="509"/>
      <c r="M38" s="509"/>
      <c r="N38" s="509"/>
    </row>
    <row r="39" spans="1:14" ht="24.75" customHeight="1">
      <c r="A39" s="512" t="s">
        <v>71</v>
      </c>
      <c r="B39" s="512"/>
      <c r="C39" s="509" t="s">
        <v>72</v>
      </c>
      <c r="D39" s="509"/>
      <c r="E39" s="509"/>
      <c r="F39" s="509"/>
      <c r="G39" s="509"/>
      <c r="H39" s="509"/>
      <c r="I39" s="509"/>
      <c r="J39" s="509"/>
      <c r="K39" s="509"/>
      <c r="L39" s="509"/>
      <c r="M39" s="509"/>
      <c r="N39" s="509"/>
    </row>
    <row r="40" spans="1:14" ht="24.95" customHeight="1">
      <c r="A40" s="508" t="s">
        <v>73</v>
      </c>
      <c r="B40" s="508"/>
      <c r="C40" s="509" t="s">
        <v>74</v>
      </c>
      <c r="D40" s="509"/>
      <c r="E40" s="509"/>
      <c r="F40" s="509"/>
      <c r="G40" s="509"/>
      <c r="H40" s="509"/>
      <c r="I40" s="509"/>
      <c r="J40" s="509"/>
      <c r="K40" s="509"/>
      <c r="L40" s="509"/>
      <c r="M40" s="509"/>
      <c r="N40" s="509"/>
    </row>
    <row r="41" spans="1:14" ht="15" customHeight="1"/>
    <row r="42" spans="1:14" ht="15" customHeight="1">
      <c r="G42" s="100"/>
      <c r="K42" s="101"/>
    </row>
    <row r="43" spans="1:14" ht="15" customHeight="1"/>
    <row r="44" spans="1:14" ht="15" customHeight="1"/>
    <row r="45" spans="1:14" ht="15" customHeight="1"/>
    <row r="46" spans="1:14" ht="15" customHeight="1"/>
    <row r="47" spans="1:14" ht="15" customHeight="1"/>
    <row r="48" spans="1:14" ht="15" customHeight="1"/>
    <row r="49" spans="4:4" ht="15" customHeight="1"/>
    <row r="50" spans="4:4" ht="15" customHeight="1"/>
    <row r="51" spans="4:4" ht="15" customHeight="1">
      <c r="D51" s="14"/>
    </row>
    <row r="52" spans="4:4" ht="15" customHeight="1">
      <c r="D52" s="14"/>
    </row>
    <row r="53" spans="4:4" ht="15" customHeight="1"/>
    <row r="54" spans="4:4" ht="15" customHeight="1"/>
    <row r="55" spans="4:4" ht="15" customHeight="1"/>
    <row r="56" spans="4:4" ht="15" customHeight="1"/>
    <row r="57" spans="4:4" ht="15" customHeight="1"/>
    <row r="58" spans="4:4" ht="15" customHeight="1"/>
    <row r="59" spans="4:4" ht="15" customHeight="1"/>
    <row r="60" spans="4:4" ht="15" customHeight="1"/>
    <row r="61" spans="4:4" ht="15" customHeight="1"/>
    <row r="62" spans="4:4" ht="15" customHeight="1"/>
    <row r="63" spans="4:4" ht="15" customHeight="1"/>
    <row r="64" spans="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16">
    <mergeCell ref="A1:N1"/>
    <mergeCell ref="G3:I3"/>
    <mergeCell ref="J3:J4"/>
    <mergeCell ref="K3:M3"/>
    <mergeCell ref="N3:N4"/>
    <mergeCell ref="H4:I4"/>
    <mergeCell ref="L4:M4"/>
    <mergeCell ref="A40:B40"/>
    <mergeCell ref="C40:N40"/>
    <mergeCell ref="A5:E5"/>
    <mergeCell ref="A37:B37"/>
    <mergeCell ref="C37:N37"/>
    <mergeCell ref="A38:B38"/>
    <mergeCell ref="C38:N38"/>
    <mergeCell ref="A39:B39"/>
    <mergeCell ref="C39:N39"/>
  </mergeCells>
  <phoneticPr fontId="8"/>
  <printOptions horizontalCentered="1"/>
  <pageMargins left="0.39370078740157483" right="0.39370078740157483" top="0.47244094488188981" bottom="0.39370078740157483" header="0.51181102362204722" footer="0.43307086614173229"/>
  <pageSetup paperSize="9" scale="7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view="pageBreakPreview" zoomScale="85" zoomScaleNormal="125" zoomScaleSheetLayoutView="85" workbookViewId="0">
      <selection sqref="A1:Q1"/>
    </sheetView>
  </sheetViews>
  <sheetFormatPr defaultRowHeight="30" customHeight="1"/>
  <cols>
    <col min="1" max="1" width="6.75" style="133" customWidth="1"/>
    <col min="2" max="2" width="20.75" style="133" customWidth="1"/>
    <col min="3" max="3" width="17.5" style="2" customWidth="1"/>
    <col min="4" max="4" width="10.625" style="214" customWidth="1"/>
    <col min="5" max="5" width="8.625" style="214" customWidth="1"/>
    <col min="6" max="6" width="10.625" style="2" customWidth="1"/>
    <col min="7" max="7" width="8.625" style="2" customWidth="1"/>
    <col min="8" max="8" width="10.5" style="214" bestFit="1" customWidth="1"/>
    <col min="9" max="9" width="8.625" style="214" customWidth="1"/>
    <col min="10" max="10" width="10.625" style="2" customWidth="1"/>
    <col min="11" max="11" width="8.625" style="2" customWidth="1"/>
    <col min="12" max="12" width="10.625" style="2" customWidth="1"/>
    <col min="13" max="13" width="8.625" style="2" customWidth="1"/>
    <col min="14" max="14" width="10.625" style="2" customWidth="1"/>
    <col min="15" max="15" width="8.625" style="2" customWidth="1"/>
    <col min="16" max="16" width="10.625" style="2" customWidth="1"/>
    <col min="17" max="17" width="8.625" style="2" customWidth="1"/>
    <col min="18" max="16384" width="9" style="2"/>
  </cols>
  <sheetData>
    <row r="1" spans="1:17" ht="27" customHeight="1">
      <c r="A1" s="514" t="s">
        <v>229</v>
      </c>
      <c r="B1" s="514"/>
      <c r="C1" s="514"/>
      <c r="D1" s="514"/>
      <c r="E1" s="514"/>
      <c r="F1" s="514"/>
      <c r="G1" s="514"/>
      <c r="H1" s="514"/>
      <c r="I1" s="514"/>
      <c r="J1" s="514"/>
      <c r="K1" s="514"/>
      <c r="L1" s="514"/>
      <c r="M1" s="514"/>
      <c r="N1" s="514"/>
      <c r="O1" s="514"/>
      <c r="P1" s="514"/>
      <c r="Q1" s="514"/>
    </row>
    <row r="2" spans="1:17" ht="24.95" customHeight="1">
      <c r="A2" s="6"/>
      <c r="B2" s="6"/>
      <c r="C2" s="6"/>
      <c r="D2" s="212"/>
      <c r="E2" s="212"/>
      <c r="F2" s="6"/>
      <c r="G2" s="6"/>
      <c r="H2" s="212"/>
      <c r="I2" s="212"/>
      <c r="J2" s="6"/>
      <c r="K2" s="6"/>
      <c r="L2" s="6"/>
      <c r="M2" s="6"/>
      <c r="N2" s="6"/>
      <c r="O2" s="6"/>
      <c r="P2" s="6"/>
      <c r="Q2" s="6"/>
    </row>
    <row r="3" spans="1:17" ht="24.95" customHeight="1" thickBot="1">
      <c r="A3" s="102" t="s">
        <v>212</v>
      </c>
      <c r="B3" s="179"/>
      <c r="C3" s="179"/>
      <c r="D3" s="215"/>
      <c r="E3" s="215"/>
      <c r="F3" s="134"/>
      <c r="G3" s="134"/>
      <c r="H3" s="215"/>
      <c r="I3" s="215"/>
      <c r="J3" s="174"/>
      <c r="K3" s="174"/>
      <c r="L3" s="174"/>
      <c r="M3" s="174"/>
      <c r="N3" s="174"/>
      <c r="O3" s="174"/>
      <c r="P3" s="174"/>
      <c r="Q3" s="135" t="s">
        <v>119</v>
      </c>
    </row>
    <row r="4" spans="1:17" ht="51.75" customHeight="1">
      <c r="A4" s="180"/>
      <c r="B4" s="181"/>
      <c r="C4" s="222" t="s">
        <v>75</v>
      </c>
      <c r="D4" s="530" t="s">
        <v>128</v>
      </c>
      <c r="E4" s="531"/>
      <c r="F4" s="524" t="s">
        <v>76</v>
      </c>
      <c r="G4" s="525"/>
      <c r="H4" s="530" t="s">
        <v>126</v>
      </c>
      <c r="I4" s="531"/>
      <c r="J4" s="526" t="s">
        <v>218</v>
      </c>
      <c r="K4" s="527"/>
      <c r="L4" s="528" t="s">
        <v>217</v>
      </c>
      <c r="M4" s="525"/>
      <c r="N4" s="529" t="s">
        <v>216</v>
      </c>
      <c r="O4" s="529"/>
      <c r="P4" s="528" t="s">
        <v>79</v>
      </c>
      <c r="Q4" s="525"/>
    </row>
    <row r="5" spans="1:17" ht="30" customHeight="1" thickBot="1">
      <c r="A5" s="182"/>
      <c r="B5" s="183"/>
      <c r="C5" s="218" t="s">
        <v>80</v>
      </c>
      <c r="D5" s="184" t="s">
        <v>80</v>
      </c>
      <c r="E5" s="185" t="s">
        <v>81</v>
      </c>
      <c r="F5" s="184" t="s">
        <v>80</v>
      </c>
      <c r="G5" s="185" t="s">
        <v>81</v>
      </c>
      <c r="H5" s="184" t="s">
        <v>80</v>
      </c>
      <c r="I5" s="185" t="s">
        <v>81</v>
      </c>
      <c r="J5" s="186" t="s">
        <v>80</v>
      </c>
      <c r="K5" s="187" t="s">
        <v>81</v>
      </c>
      <c r="L5" s="186" t="s">
        <v>80</v>
      </c>
      <c r="M5" s="185" t="s">
        <v>81</v>
      </c>
      <c r="N5" s="184" t="s">
        <v>80</v>
      </c>
      <c r="O5" s="187" t="s">
        <v>81</v>
      </c>
      <c r="P5" s="186" t="s">
        <v>80</v>
      </c>
      <c r="Q5" s="185" t="s">
        <v>81</v>
      </c>
    </row>
    <row r="6" spans="1:17" ht="38.1" customHeight="1" thickBot="1">
      <c r="A6" s="536" t="s">
        <v>120</v>
      </c>
      <c r="B6" s="537"/>
      <c r="C6" s="332">
        <f>C7+C9+C10+C11+C13+C18</f>
        <v>394834</v>
      </c>
      <c r="D6" s="224">
        <f>D7+D9+D10+D11+D13+D18</f>
        <v>10031</v>
      </c>
      <c r="E6" s="188">
        <f>(D6/$C6)*100</f>
        <v>2.5405613498330943</v>
      </c>
      <c r="F6" s="189">
        <f>F7+F9+F10+F11+F13+F18</f>
        <v>23999</v>
      </c>
      <c r="G6" s="188">
        <f>(F6/$C6)*100</f>
        <v>6.0782506065840325</v>
      </c>
      <c r="H6" s="269">
        <f>H7+H9+H10+H11+H13+H18</f>
        <v>43027</v>
      </c>
      <c r="I6" s="188">
        <f>(H6/$C6)*100</f>
        <v>10.897491097524529</v>
      </c>
      <c r="J6" s="189">
        <f>J7+J9+J10+J11+J13+J18</f>
        <v>79916</v>
      </c>
      <c r="K6" s="190">
        <f t="shared" ref="K6:K18" si="0">(J6/$C6)*100</f>
        <v>20.240404828358248</v>
      </c>
      <c r="L6" s="189">
        <f>L7+L9+L10+L11+L13+L18</f>
        <v>87213</v>
      </c>
      <c r="M6" s="188">
        <f t="shared" ref="M6:M18" si="1">(L6/$C6)*100</f>
        <v>22.088523278137139</v>
      </c>
      <c r="N6" s="191">
        <f>N7+N9+N10+N11+N13+N18</f>
        <v>20406</v>
      </c>
      <c r="O6" s="190">
        <f t="shared" ref="O6:O18" si="2">(N6/$C6)*100</f>
        <v>5.1682479219114867</v>
      </c>
      <c r="P6" s="189">
        <f>P7+P9+P10+P11+P13+P18</f>
        <v>57832</v>
      </c>
      <c r="Q6" s="188">
        <f t="shared" ref="Q6:Q18" si="3">(P6/$C6)*100</f>
        <v>14.647168177006034</v>
      </c>
    </row>
    <row r="7" spans="1:17" ht="36.950000000000003" customHeight="1" thickTop="1">
      <c r="A7" s="538" t="s">
        <v>219</v>
      </c>
      <c r="B7" s="539"/>
      <c r="C7" s="333">
        <v>122432</v>
      </c>
      <c r="D7" s="192">
        <v>1698</v>
      </c>
      <c r="E7" s="193">
        <f>(D7/$C7)*100</f>
        <v>1.3868923157344484</v>
      </c>
      <c r="F7" s="337">
        <v>7979</v>
      </c>
      <c r="G7" s="338">
        <f>(F7/$C7)*100</f>
        <v>6.5170870360690012</v>
      </c>
      <c r="H7" s="339">
        <v>33885</v>
      </c>
      <c r="I7" s="338">
        <f>(H7/$C7)*100</f>
        <v>27.676587820177733</v>
      </c>
      <c r="J7" s="337">
        <v>19018</v>
      </c>
      <c r="K7" s="340">
        <f t="shared" si="0"/>
        <v>15.53352064819655</v>
      </c>
      <c r="L7" s="337">
        <v>5686</v>
      </c>
      <c r="M7" s="338">
        <f t="shared" si="1"/>
        <v>4.6442106638787246</v>
      </c>
      <c r="N7" s="341">
        <v>9251</v>
      </c>
      <c r="O7" s="340">
        <f t="shared" si="2"/>
        <v>7.5560311029796132</v>
      </c>
      <c r="P7" s="337">
        <v>13789</v>
      </c>
      <c r="Q7" s="338">
        <f t="shared" si="3"/>
        <v>11.262578410872974</v>
      </c>
    </row>
    <row r="8" spans="1:17" ht="36.950000000000003" customHeight="1" thickBot="1">
      <c r="A8" s="108"/>
      <c r="B8" s="353" t="s">
        <v>220</v>
      </c>
      <c r="C8" s="335">
        <v>102619</v>
      </c>
      <c r="D8" s="336">
        <v>1498</v>
      </c>
      <c r="E8" s="354">
        <f t="shared" ref="E8:E18" si="4">(D8/$C8)*100</f>
        <v>1.4597686588253638</v>
      </c>
      <c r="F8" s="355">
        <v>6624</v>
      </c>
      <c r="G8" s="354">
        <f t="shared" ref="G8:Q18" si="5">(F8/$C8)*100</f>
        <v>6.4549449906937308</v>
      </c>
      <c r="H8" s="356">
        <v>31134</v>
      </c>
      <c r="I8" s="354">
        <f t="shared" si="5"/>
        <v>30.339410830353053</v>
      </c>
      <c r="J8" s="336">
        <v>17062</v>
      </c>
      <c r="K8" s="357">
        <f t="shared" si="0"/>
        <v>16.626550638770599</v>
      </c>
      <c r="L8" s="336">
        <v>3342</v>
      </c>
      <c r="M8" s="354">
        <f t="shared" si="1"/>
        <v>3.2567068476597898</v>
      </c>
      <c r="N8" s="355">
        <v>3475</v>
      </c>
      <c r="O8" s="357">
        <f t="shared" si="2"/>
        <v>3.3863124762470886</v>
      </c>
      <c r="P8" s="336">
        <v>12393</v>
      </c>
      <c r="Q8" s="354">
        <f t="shared" si="3"/>
        <v>12.076710940469114</v>
      </c>
    </row>
    <row r="9" spans="1:17" ht="36.950000000000003" customHeight="1" thickBot="1">
      <c r="A9" s="540" t="s">
        <v>85</v>
      </c>
      <c r="B9" s="541"/>
      <c r="C9" s="342">
        <v>8165</v>
      </c>
      <c r="D9" s="192">
        <v>353</v>
      </c>
      <c r="E9" s="193">
        <f t="shared" si="4"/>
        <v>4.3233312921004288</v>
      </c>
      <c r="F9" s="192">
        <v>311</v>
      </c>
      <c r="G9" s="193">
        <f t="shared" si="5"/>
        <v>3.8089406001224742</v>
      </c>
      <c r="H9" s="343">
        <v>472</v>
      </c>
      <c r="I9" s="193">
        <f t="shared" si="5"/>
        <v>5.7807715860379663</v>
      </c>
      <c r="J9" s="344">
        <v>1826</v>
      </c>
      <c r="K9" s="345">
        <f t="shared" si="0"/>
        <v>22.363747703612983</v>
      </c>
      <c r="L9" s="344">
        <v>2555</v>
      </c>
      <c r="M9" s="193">
        <f t="shared" si="1"/>
        <v>31.292100428658909</v>
      </c>
      <c r="N9" s="192">
        <v>239</v>
      </c>
      <c r="O9" s="345">
        <f t="shared" si="2"/>
        <v>2.9271279853031231</v>
      </c>
      <c r="P9" s="344">
        <v>1075</v>
      </c>
      <c r="Q9" s="193">
        <f t="shared" si="3"/>
        <v>13.16595223515003</v>
      </c>
    </row>
    <row r="10" spans="1:17" ht="36.950000000000003" customHeight="1" thickBot="1">
      <c r="A10" s="542" t="s">
        <v>86</v>
      </c>
      <c r="B10" s="543"/>
      <c r="C10" s="219">
        <v>11900</v>
      </c>
      <c r="D10" s="194">
        <v>5207</v>
      </c>
      <c r="E10" s="195">
        <f t="shared" si="4"/>
        <v>43.756302521008408</v>
      </c>
      <c r="F10" s="194">
        <v>3094</v>
      </c>
      <c r="G10" s="195">
        <f t="shared" si="5"/>
        <v>26</v>
      </c>
      <c r="H10" s="268">
        <v>52</v>
      </c>
      <c r="I10" s="195">
        <f t="shared" si="5"/>
        <v>0.43697478991596639</v>
      </c>
      <c r="J10" s="196">
        <v>1265</v>
      </c>
      <c r="K10" s="197">
        <f t="shared" si="5"/>
        <v>10.630252100840336</v>
      </c>
      <c r="L10" s="196">
        <v>197</v>
      </c>
      <c r="M10" s="195">
        <f t="shared" si="5"/>
        <v>1.6554621848739497</v>
      </c>
      <c r="N10" s="194">
        <v>2</v>
      </c>
      <c r="O10" s="197">
        <f t="shared" si="5"/>
        <v>1.680672268907563E-2</v>
      </c>
      <c r="P10" s="196">
        <v>543</v>
      </c>
      <c r="Q10" s="195">
        <f t="shared" si="5"/>
        <v>4.5630252100840343</v>
      </c>
    </row>
    <row r="11" spans="1:17" ht="36.950000000000003" customHeight="1">
      <c r="A11" s="544" t="s">
        <v>141</v>
      </c>
      <c r="B11" s="545"/>
      <c r="C11" s="358">
        <v>146006</v>
      </c>
      <c r="D11" s="194">
        <v>126</v>
      </c>
      <c r="E11" s="195">
        <f t="shared" si="4"/>
        <v>8.6297823377121483E-2</v>
      </c>
      <c r="F11" s="194">
        <v>2510</v>
      </c>
      <c r="G11" s="195">
        <f t="shared" si="5"/>
        <v>1.7191074339410708</v>
      </c>
      <c r="H11" s="359">
        <v>1270</v>
      </c>
      <c r="I11" s="195">
        <f t="shared" si="5"/>
        <v>0.86982726737257365</v>
      </c>
      <c r="J11" s="196">
        <v>36475</v>
      </c>
      <c r="K11" s="197">
        <f t="shared" si="0"/>
        <v>24.981850060956397</v>
      </c>
      <c r="L11" s="196">
        <v>61146</v>
      </c>
      <c r="M11" s="195">
        <f t="shared" si="1"/>
        <v>41.87910085886881</v>
      </c>
      <c r="N11" s="194">
        <v>3769</v>
      </c>
      <c r="O11" s="197">
        <f t="shared" si="2"/>
        <v>2.5814007643521499</v>
      </c>
      <c r="P11" s="196">
        <v>23185</v>
      </c>
      <c r="Q11" s="195">
        <f t="shared" si="3"/>
        <v>15.879484404750491</v>
      </c>
    </row>
    <row r="12" spans="1:17" ht="36.950000000000003" customHeight="1" thickBot="1">
      <c r="A12" s="334"/>
      <c r="B12" s="360" t="s">
        <v>137</v>
      </c>
      <c r="C12" s="361">
        <v>126634</v>
      </c>
      <c r="D12" s="355">
        <v>61</v>
      </c>
      <c r="E12" s="354">
        <f t="shared" si="4"/>
        <v>4.817031760822528E-2</v>
      </c>
      <c r="F12" s="336">
        <v>1952</v>
      </c>
      <c r="G12" s="354">
        <f t="shared" si="5"/>
        <v>1.541450163463209</v>
      </c>
      <c r="H12" s="356">
        <v>1002</v>
      </c>
      <c r="I12" s="354">
        <f t="shared" si="5"/>
        <v>0.79125669251543818</v>
      </c>
      <c r="J12" s="336">
        <v>33095</v>
      </c>
      <c r="K12" s="357">
        <f t="shared" si="0"/>
        <v>26.134371495806814</v>
      </c>
      <c r="L12" s="336">
        <v>54294</v>
      </c>
      <c r="M12" s="354">
        <f t="shared" si="1"/>
        <v>42.874741380671857</v>
      </c>
      <c r="N12" s="355">
        <v>3242</v>
      </c>
      <c r="O12" s="357">
        <f t="shared" si="2"/>
        <v>2.5601339292764975</v>
      </c>
      <c r="P12" s="336">
        <v>17284</v>
      </c>
      <c r="Q12" s="354">
        <f t="shared" si="3"/>
        <v>13.648783107222389</v>
      </c>
    </row>
    <row r="13" spans="1:17" ht="36.950000000000003" customHeight="1">
      <c r="A13" s="532" t="s">
        <v>1</v>
      </c>
      <c r="B13" s="533"/>
      <c r="C13" s="368">
        <v>106327</v>
      </c>
      <c r="D13" s="194">
        <v>2647</v>
      </c>
      <c r="E13" s="195">
        <f t="shared" si="4"/>
        <v>2.4894899696220154</v>
      </c>
      <c r="F13" s="194">
        <v>10105</v>
      </c>
      <c r="G13" s="195">
        <f t="shared" si="5"/>
        <v>9.503700847385895</v>
      </c>
      <c r="H13" s="369">
        <v>7347</v>
      </c>
      <c r="I13" s="195">
        <f t="shared" si="5"/>
        <v>6.9098159451503385</v>
      </c>
      <c r="J13" s="194">
        <v>21332</v>
      </c>
      <c r="K13" s="197">
        <f t="shared" si="0"/>
        <v>20.062636959568124</v>
      </c>
      <c r="L13" s="196">
        <v>17629</v>
      </c>
      <c r="M13" s="195">
        <f t="shared" si="1"/>
        <v>16.579984387784851</v>
      </c>
      <c r="N13" s="196">
        <v>7145</v>
      </c>
      <c r="O13" s="195">
        <f t="shared" si="2"/>
        <v>6.7198359776914618</v>
      </c>
      <c r="P13" s="194">
        <v>19238</v>
      </c>
      <c r="Q13" s="195">
        <f t="shared" si="3"/>
        <v>18.093240663236994</v>
      </c>
    </row>
    <row r="14" spans="1:17" ht="36.950000000000003" customHeight="1">
      <c r="A14" s="198"/>
      <c r="B14" s="362" t="s">
        <v>3</v>
      </c>
      <c r="C14" s="347">
        <v>64287</v>
      </c>
      <c r="D14" s="350">
        <v>1394</v>
      </c>
      <c r="E14" s="349">
        <f t="shared" si="4"/>
        <v>2.1684010764229158</v>
      </c>
      <c r="F14" s="350">
        <v>6187</v>
      </c>
      <c r="G14" s="349">
        <f t="shared" si="5"/>
        <v>9.624029741627389</v>
      </c>
      <c r="H14" s="351">
        <v>4703</v>
      </c>
      <c r="I14" s="349">
        <f t="shared" si="5"/>
        <v>7.3156314651484742</v>
      </c>
      <c r="J14" s="348">
        <v>13666</v>
      </c>
      <c r="K14" s="352">
        <f t="shared" si="0"/>
        <v>21.257797066280897</v>
      </c>
      <c r="L14" s="348">
        <v>9580</v>
      </c>
      <c r="M14" s="349">
        <f t="shared" si="1"/>
        <v>14.901924183738547</v>
      </c>
      <c r="N14" s="350">
        <v>4697</v>
      </c>
      <c r="O14" s="352">
        <f t="shared" si="2"/>
        <v>7.3062983184780741</v>
      </c>
      <c r="P14" s="348">
        <v>11068</v>
      </c>
      <c r="Q14" s="349">
        <f t="shared" si="3"/>
        <v>17.216544557997729</v>
      </c>
    </row>
    <row r="15" spans="1:17" ht="36.950000000000003" customHeight="1">
      <c r="A15" s="198"/>
      <c r="B15" s="346" t="s">
        <v>4</v>
      </c>
      <c r="C15" s="347">
        <v>25151</v>
      </c>
      <c r="D15" s="350">
        <v>520</v>
      </c>
      <c r="E15" s="349">
        <f t="shared" si="4"/>
        <v>2.0675122261540295</v>
      </c>
      <c r="F15" s="350">
        <v>2040</v>
      </c>
      <c r="G15" s="349">
        <f t="shared" si="5"/>
        <v>8.1110095026042703</v>
      </c>
      <c r="H15" s="351">
        <v>1985</v>
      </c>
      <c r="I15" s="349">
        <f t="shared" si="5"/>
        <v>7.892330324837979</v>
      </c>
      <c r="J15" s="348">
        <v>4391</v>
      </c>
      <c r="K15" s="352">
        <f t="shared" si="0"/>
        <v>17.458550355850662</v>
      </c>
      <c r="L15" s="348">
        <v>3971</v>
      </c>
      <c r="M15" s="349">
        <f t="shared" si="1"/>
        <v>15.788636634726252</v>
      </c>
      <c r="N15" s="350">
        <v>2160</v>
      </c>
      <c r="O15" s="352">
        <f t="shared" si="2"/>
        <v>8.5881277086398153</v>
      </c>
      <c r="P15" s="348">
        <v>4745</v>
      </c>
      <c r="Q15" s="349">
        <f t="shared" si="3"/>
        <v>18.86604906365552</v>
      </c>
    </row>
    <row r="16" spans="1:17" ht="36.950000000000003" customHeight="1">
      <c r="A16" s="198"/>
      <c r="B16" s="346" t="s">
        <v>5</v>
      </c>
      <c r="C16" s="347">
        <v>3063</v>
      </c>
      <c r="D16" s="350">
        <v>218</v>
      </c>
      <c r="E16" s="349">
        <f t="shared" si="4"/>
        <v>7.1172053542278819</v>
      </c>
      <c r="F16" s="350">
        <v>263</v>
      </c>
      <c r="G16" s="349">
        <f t="shared" si="5"/>
        <v>8.5863532484492335</v>
      </c>
      <c r="H16" s="351">
        <v>126</v>
      </c>
      <c r="I16" s="349">
        <f t="shared" si="5"/>
        <v>4.113614103819784</v>
      </c>
      <c r="J16" s="348">
        <v>650</v>
      </c>
      <c r="K16" s="352">
        <f t="shared" si="0"/>
        <v>21.221025138752854</v>
      </c>
      <c r="L16" s="348">
        <v>682</v>
      </c>
      <c r="M16" s="349">
        <f t="shared" si="1"/>
        <v>22.265752530199151</v>
      </c>
      <c r="N16" s="350">
        <v>86</v>
      </c>
      <c r="O16" s="352">
        <f t="shared" si="2"/>
        <v>2.8077048645119165</v>
      </c>
      <c r="P16" s="348">
        <v>602</v>
      </c>
      <c r="Q16" s="349">
        <f t="shared" si="3"/>
        <v>19.653934051583416</v>
      </c>
    </row>
    <row r="17" spans="1:17" ht="36.950000000000003" customHeight="1" thickBot="1">
      <c r="A17" s="199"/>
      <c r="B17" s="370" t="s">
        <v>6</v>
      </c>
      <c r="C17" s="361">
        <v>13826</v>
      </c>
      <c r="D17" s="355">
        <v>515</v>
      </c>
      <c r="E17" s="354">
        <f t="shared" si="4"/>
        <v>3.7248661941270069</v>
      </c>
      <c r="F17" s="355">
        <v>1615</v>
      </c>
      <c r="G17" s="354">
        <f t="shared" si="5"/>
        <v>11.680891074786635</v>
      </c>
      <c r="H17" s="356">
        <v>533</v>
      </c>
      <c r="I17" s="354">
        <f t="shared" si="5"/>
        <v>3.8550556921741648</v>
      </c>
      <c r="J17" s="336">
        <v>2625</v>
      </c>
      <c r="K17" s="357">
        <f t="shared" si="0"/>
        <v>18.985968465210473</v>
      </c>
      <c r="L17" s="336">
        <v>3396</v>
      </c>
      <c r="M17" s="354">
        <f t="shared" si="1"/>
        <v>24.56241863156372</v>
      </c>
      <c r="N17" s="355">
        <v>202</v>
      </c>
      <c r="O17" s="357">
        <f t="shared" si="2"/>
        <v>1.4610154780847679</v>
      </c>
      <c r="P17" s="336">
        <v>2823</v>
      </c>
      <c r="Q17" s="354">
        <f t="shared" si="3"/>
        <v>20.418052943729208</v>
      </c>
    </row>
    <row r="18" spans="1:17" ht="36.950000000000003" customHeight="1" thickBot="1">
      <c r="A18" s="534" t="s">
        <v>87</v>
      </c>
      <c r="B18" s="535"/>
      <c r="C18" s="342">
        <v>4</v>
      </c>
      <c r="D18" s="363">
        <v>0</v>
      </c>
      <c r="E18" s="364">
        <f t="shared" si="4"/>
        <v>0</v>
      </c>
      <c r="F18" s="363">
        <v>0</v>
      </c>
      <c r="G18" s="364">
        <f t="shared" si="5"/>
        <v>0</v>
      </c>
      <c r="H18" s="365">
        <v>1</v>
      </c>
      <c r="I18" s="364">
        <f t="shared" si="5"/>
        <v>25</v>
      </c>
      <c r="J18" s="366">
        <v>0</v>
      </c>
      <c r="K18" s="367">
        <f t="shared" si="0"/>
        <v>0</v>
      </c>
      <c r="L18" s="366">
        <v>0</v>
      </c>
      <c r="M18" s="364">
        <f t="shared" si="1"/>
        <v>0</v>
      </c>
      <c r="N18" s="363">
        <v>0</v>
      </c>
      <c r="O18" s="367">
        <f t="shared" si="2"/>
        <v>0</v>
      </c>
      <c r="P18" s="366">
        <v>2</v>
      </c>
      <c r="Q18" s="364">
        <f t="shared" si="3"/>
        <v>50</v>
      </c>
    </row>
    <row r="19" spans="1:17" s="213" customFormat="1" ht="15" customHeight="1">
      <c r="A19" s="216"/>
      <c r="B19" s="216"/>
    </row>
    <row r="20" spans="1:17" s="213" customFormat="1" ht="15" customHeight="1">
      <c r="A20" s="217" t="s">
        <v>121</v>
      </c>
      <c r="B20" s="216" t="s">
        <v>140</v>
      </c>
    </row>
    <row r="21" spans="1:17" s="213" customFormat="1" ht="15" customHeight="1">
      <c r="A21" s="217" t="s">
        <v>118</v>
      </c>
      <c r="B21" s="216" t="s">
        <v>122</v>
      </c>
    </row>
  </sheetData>
  <mergeCells count="15">
    <mergeCell ref="A13:B13"/>
    <mergeCell ref="A18:B18"/>
    <mergeCell ref="A6:B6"/>
    <mergeCell ref="A7:B7"/>
    <mergeCell ref="A9:B9"/>
    <mergeCell ref="A10:B10"/>
    <mergeCell ref="A11:B11"/>
    <mergeCell ref="A1:Q1"/>
    <mergeCell ref="F4:G4"/>
    <mergeCell ref="J4:K4"/>
    <mergeCell ref="L4:M4"/>
    <mergeCell ref="N4:O4"/>
    <mergeCell ref="P4:Q4"/>
    <mergeCell ref="H4:I4"/>
    <mergeCell ref="D4:E4"/>
  </mergeCells>
  <phoneticPr fontId="8"/>
  <conditionalFormatting sqref="E18">
    <cfRule type="cellIs" dxfId="7" priority="8" operator="equal">
      <formula>0</formula>
    </cfRule>
  </conditionalFormatting>
  <conditionalFormatting sqref="G18">
    <cfRule type="cellIs" dxfId="6" priority="7" operator="equal">
      <formula>0</formula>
    </cfRule>
  </conditionalFormatting>
  <conditionalFormatting sqref="I18">
    <cfRule type="cellIs" dxfId="5" priority="6" operator="equal">
      <formula>0</formula>
    </cfRule>
    <cfRule type="cellIs" dxfId="4" priority="4" operator="equal">
      <formula>0</formula>
    </cfRule>
  </conditionalFormatting>
  <conditionalFormatting sqref="K18">
    <cfRule type="cellIs" dxfId="3" priority="5" operator="equal">
      <formula>0</formula>
    </cfRule>
  </conditionalFormatting>
  <conditionalFormatting sqref="M18">
    <cfRule type="cellIs" dxfId="2" priority="3" operator="equal">
      <formula>0</formula>
    </cfRule>
  </conditionalFormatting>
  <conditionalFormatting sqref="O18">
    <cfRule type="cellIs" dxfId="1" priority="2" operator="equal">
      <formula>0</formula>
    </cfRule>
  </conditionalFormatting>
  <conditionalFormatting sqref="Q18">
    <cfRule type="cellIs" dxfId="0" priority="1" operator="equal">
      <formula>0</formula>
    </cfRule>
  </conditionalFormatting>
  <printOptions horizontalCentered="1"/>
  <pageMargins left="0.19685039370078741" right="0.19685039370078741" top="0.59055118110236227" bottom="0.19685039370078741" header="0" footer="0"/>
  <pageSetup paperSize="9" scale="81" orientation="landscape" cellComments="asDisplayed" r:id="rId1"/>
  <headerFooter scaleWithDoc="0" alignWithMargins="0">
    <oddFooter xml:space="preserve">&amp;R&amp;10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zoomScale="70" zoomScaleNormal="100" zoomScaleSheetLayoutView="70" workbookViewId="0">
      <pane xSplit="2" ySplit="5" topLeftCell="C6" activePane="bottomRight" state="frozen"/>
      <selection activeCell="AH45" sqref="AH45:AI45"/>
      <selection pane="topRight" activeCell="AH45" sqref="AH45:AI45"/>
      <selection pane="bottomLeft" activeCell="AH45" sqref="AH45:AI45"/>
      <selection pane="bottomRight" sqref="A1:S1"/>
    </sheetView>
  </sheetViews>
  <sheetFormatPr defaultColWidth="8.875" defaultRowHeight="13.5"/>
  <cols>
    <col min="1" max="1" width="6.25" style="4" customWidth="1"/>
    <col min="2" max="2" width="17.75" style="127" customWidth="1"/>
    <col min="3" max="3" width="15.625" style="127" customWidth="1"/>
    <col min="4" max="4" width="15.5" style="4" customWidth="1"/>
    <col min="5" max="5" width="9.625" style="4" customWidth="1"/>
    <col min="6" max="7" width="11" style="210" customWidth="1"/>
    <col min="8" max="8" width="13.625" style="4" customWidth="1"/>
    <col min="9" max="9" width="9.625" style="4" customWidth="1"/>
    <col min="10" max="10" width="13.625" style="4" customWidth="1"/>
    <col min="11" max="11" width="9.625" style="4" customWidth="1"/>
    <col min="12" max="12" width="13.625" style="4" customWidth="1"/>
    <col min="13" max="13" width="9.625" style="4" customWidth="1"/>
    <col min="14" max="14" width="13.625" style="4" customWidth="1"/>
    <col min="15" max="15" width="9.625" style="4" customWidth="1"/>
    <col min="16" max="16" width="13.625" style="4" customWidth="1"/>
    <col min="17" max="17" width="9.625" style="4" customWidth="1"/>
    <col min="18" max="18" width="13.625" style="4" customWidth="1"/>
    <col min="19" max="19" width="10.125" style="4" customWidth="1"/>
    <col min="20" max="16384" width="8.875" style="4"/>
  </cols>
  <sheetData>
    <row r="1" spans="1:19" ht="40.5" customHeight="1">
      <c r="A1" s="555" t="s">
        <v>230</v>
      </c>
      <c r="B1" s="555"/>
      <c r="C1" s="555"/>
      <c r="D1" s="555"/>
      <c r="E1" s="555"/>
      <c r="F1" s="555"/>
      <c r="G1" s="555"/>
      <c r="H1" s="555"/>
      <c r="I1" s="555"/>
      <c r="J1" s="555"/>
      <c r="K1" s="555"/>
      <c r="L1" s="555"/>
      <c r="M1" s="555"/>
      <c r="N1" s="555"/>
      <c r="O1" s="555"/>
      <c r="P1" s="555"/>
      <c r="Q1" s="555"/>
      <c r="R1" s="555"/>
      <c r="S1" s="555"/>
    </row>
    <row r="2" spans="1:19" ht="24.95" customHeight="1">
      <c r="A2" s="1"/>
      <c r="B2" s="1"/>
      <c r="C2" s="1"/>
      <c r="D2" s="1"/>
      <c r="E2" s="1"/>
      <c r="F2" s="211"/>
      <c r="G2" s="211"/>
      <c r="H2" s="1"/>
      <c r="I2" s="1"/>
      <c r="J2" s="1"/>
      <c r="K2" s="1"/>
      <c r="L2" s="1"/>
      <c r="M2" s="1"/>
      <c r="N2" s="1"/>
      <c r="O2" s="1"/>
      <c r="P2" s="1"/>
      <c r="Q2" s="1"/>
      <c r="R2" s="1"/>
      <c r="S2" s="1"/>
    </row>
    <row r="3" spans="1:19" s="252" customFormat="1" ht="24.95" customHeight="1" thickBot="1">
      <c r="A3" s="246" t="s">
        <v>204</v>
      </c>
      <c r="B3" s="242"/>
      <c r="C3" s="249"/>
      <c r="D3" s="242"/>
      <c r="E3" s="242"/>
      <c r="F3" s="250"/>
      <c r="G3" s="250"/>
      <c r="H3" s="242"/>
      <c r="I3" s="242"/>
      <c r="J3" s="242"/>
      <c r="K3" s="242"/>
      <c r="L3" s="242"/>
      <c r="M3" s="242"/>
      <c r="N3" s="138"/>
      <c r="O3" s="138"/>
      <c r="P3" s="138"/>
      <c r="Q3" s="138"/>
      <c r="R3" s="138"/>
      <c r="S3" s="251" t="s">
        <v>96</v>
      </c>
    </row>
    <row r="4" spans="1:19" ht="39.950000000000003" customHeight="1">
      <c r="A4" s="556"/>
      <c r="B4" s="557"/>
      <c r="C4" s="560" t="s">
        <v>97</v>
      </c>
      <c r="D4" s="561"/>
      <c r="E4" s="562"/>
      <c r="F4" s="546" t="s">
        <v>127</v>
      </c>
      <c r="G4" s="547"/>
      <c r="H4" s="563" t="s">
        <v>132</v>
      </c>
      <c r="I4" s="563"/>
      <c r="J4" s="546" t="s">
        <v>77</v>
      </c>
      <c r="K4" s="547"/>
      <c r="L4" s="563" t="s">
        <v>78</v>
      </c>
      <c r="M4" s="563"/>
      <c r="N4" s="546" t="s">
        <v>217</v>
      </c>
      <c r="O4" s="547"/>
      <c r="P4" s="563" t="s">
        <v>221</v>
      </c>
      <c r="Q4" s="563"/>
      <c r="R4" s="546" t="s">
        <v>222</v>
      </c>
      <c r="S4" s="547"/>
    </row>
    <row r="5" spans="1:19" ht="39.950000000000003" customHeight="1" thickBot="1">
      <c r="A5" s="558"/>
      <c r="B5" s="559"/>
      <c r="C5" s="139"/>
      <c r="D5" s="140" t="s">
        <v>98</v>
      </c>
      <c r="E5" s="141" t="s">
        <v>81</v>
      </c>
      <c r="F5" s="145" t="s">
        <v>80</v>
      </c>
      <c r="G5" s="141" t="s">
        <v>81</v>
      </c>
      <c r="H5" s="142" t="s">
        <v>80</v>
      </c>
      <c r="I5" s="143" t="s">
        <v>81</v>
      </c>
      <c r="J5" s="144" t="s">
        <v>80</v>
      </c>
      <c r="K5" s="141" t="s">
        <v>81</v>
      </c>
      <c r="L5" s="142" t="s">
        <v>80</v>
      </c>
      <c r="M5" s="143" t="s">
        <v>81</v>
      </c>
      <c r="N5" s="145" t="s">
        <v>80</v>
      </c>
      <c r="O5" s="141" t="s">
        <v>81</v>
      </c>
      <c r="P5" s="142" t="s">
        <v>80</v>
      </c>
      <c r="Q5" s="143" t="s">
        <v>81</v>
      </c>
      <c r="R5" s="145" t="s">
        <v>80</v>
      </c>
      <c r="S5" s="141" t="s">
        <v>81</v>
      </c>
    </row>
    <row r="6" spans="1:19" ht="54.95" customHeight="1" thickBot="1">
      <c r="A6" s="564" t="s">
        <v>99</v>
      </c>
      <c r="B6" s="565"/>
      <c r="C6" s="146">
        <f>SUM(C7:C14,C17)</f>
        <v>394834</v>
      </c>
      <c r="D6" s="147">
        <f>SUM(D7:D14,D17)</f>
        <v>76741</v>
      </c>
      <c r="E6" s="148">
        <f t="shared" ref="E6:I17" si="0">IF(D$6=0,0,D6/$C6*100)</f>
        <v>19.436269419553533</v>
      </c>
      <c r="F6" s="234">
        <f>SUM(F7:F14,F17)</f>
        <v>10031</v>
      </c>
      <c r="G6" s="148">
        <f t="shared" ref="G6:G17" si="1">IF(F$6=0,0,F6/$C6*100)</f>
        <v>2.5405613498330943</v>
      </c>
      <c r="H6" s="147">
        <f>SUM(H7:H14,H17)</f>
        <v>23999</v>
      </c>
      <c r="I6" s="148">
        <f t="shared" si="0"/>
        <v>6.0782506065840325</v>
      </c>
      <c r="J6" s="149">
        <f>SUM(J7:J14,J17)</f>
        <v>43027</v>
      </c>
      <c r="K6" s="148">
        <f t="shared" ref="K6:M17" si="2">IF(J$6=0,0,J6/$C6*100)</f>
        <v>10.897491097524529</v>
      </c>
      <c r="L6" s="149">
        <f>SUM(L7:L14,L17)</f>
        <v>79916</v>
      </c>
      <c r="M6" s="150">
        <f t="shared" si="2"/>
        <v>20.240404828358248</v>
      </c>
      <c r="N6" s="149">
        <f>SUM(N7:N14,N17)</f>
        <v>87213</v>
      </c>
      <c r="O6" s="148">
        <f t="shared" ref="O6:O17" si="3">IF(N$6=0,0,N6/$C6*100)</f>
        <v>22.088523278137139</v>
      </c>
      <c r="P6" s="151">
        <f>SUM(P7:P14,P17)</f>
        <v>20406</v>
      </c>
      <c r="Q6" s="150">
        <f t="shared" ref="Q6:Q17" si="4">IF(P$6=0,0,P6/$C6*100)</f>
        <v>5.1682479219114867</v>
      </c>
      <c r="R6" s="149">
        <f>SUM(R7:R14,R17)</f>
        <v>57832</v>
      </c>
      <c r="S6" s="148">
        <f t="shared" ref="S6:S17" si="5">IF(R$6=0,0,R6/$C6*100)</f>
        <v>14.647168177006034</v>
      </c>
    </row>
    <row r="7" spans="1:19" s="115" customFormat="1" ht="54.95" customHeight="1" thickTop="1">
      <c r="A7" s="566" t="s">
        <v>100</v>
      </c>
      <c r="B7" s="567"/>
      <c r="C7" s="152">
        <v>145004</v>
      </c>
      <c r="D7" s="153">
        <v>23373</v>
      </c>
      <c r="E7" s="154">
        <f t="shared" si="0"/>
        <v>16.11886568646382</v>
      </c>
      <c r="F7" s="153">
        <v>2846</v>
      </c>
      <c r="G7" s="154">
        <f t="shared" si="1"/>
        <v>1.9627044771178725</v>
      </c>
      <c r="H7" s="153">
        <v>8170</v>
      </c>
      <c r="I7" s="154">
        <f t="shared" si="0"/>
        <v>5.6343273289012714</v>
      </c>
      <c r="J7" s="155">
        <v>21696</v>
      </c>
      <c r="K7" s="154">
        <f t="shared" si="2"/>
        <v>14.962345866320929</v>
      </c>
      <c r="L7" s="155">
        <v>36844</v>
      </c>
      <c r="M7" s="156">
        <f t="shared" si="2"/>
        <v>25.408954235745217</v>
      </c>
      <c r="N7" s="155">
        <v>31727</v>
      </c>
      <c r="O7" s="154">
        <f t="shared" si="3"/>
        <v>21.880086066591268</v>
      </c>
      <c r="P7" s="157">
        <v>4474</v>
      </c>
      <c r="Q7" s="156">
        <f t="shared" si="4"/>
        <v>3.0854321260103168</v>
      </c>
      <c r="R7" s="155">
        <v>17113</v>
      </c>
      <c r="S7" s="154">
        <f t="shared" si="5"/>
        <v>11.801743400182065</v>
      </c>
    </row>
    <row r="8" spans="1:19" s="115" customFormat="1" ht="54.95" customHeight="1">
      <c r="A8" s="568" t="s">
        <v>90</v>
      </c>
      <c r="B8" s="569"/>
      <c r="C8" s="158">
        <v>32014</v>
      </c>
      <c r="D8" s="159">
        <v>4881</v>
      </c>
      <c r="E8" s="160">
        <f t="shared" si="0"/>
        <v>15.246454676079216</v>
      </c>
      <c r="F8" s="159">
        <v>317</v>
      </c>
      <c r="G8" s="160">
        <f t="shared" si="1"/>
        <v>0.99019179109139754</v>
      </c>
      <c r="H8" s="159">
        <v>1545</v>
      </c>
      <c r="I8" s="160">
        <f t="shared" si="0"/>
        <v>4.8260136190416691</v>
      </c>
      <c r="J8" s="161">
        <v>6666</v>
      </c>
      <c r="K8" s="160">
        <f t="shared" si="2"/>
        <v>20.822140313612795</v>
      </c>
      <c r="L8" s="161">
        <v>7122</v>
      </c>
      <c r="M8" s="162">
        <f t="shared" si="2"/>
        <v>22.246517148747422</v>
      </c>
      <c r="N8" s="161">
        <v>4552</v>
      </c>
      <c r="O8" s="160">
        <f t="shared" si="3"/>
        <v>14.218779284063221</v>
      </c>
      <c r="P8" s="163">
        <v>1483</v>
      </c>
      <c r="Q8" s="162">
        <f t="shared" si="4"/>
        <v>4.6323483475979259</v>
      </c>
      <c r="R8" s="161">
        <v>3642</v>
      </c>
      <c r="S8" s="160">
        <f t="shared" si="5"/>
        <v>11.376272880614732</v>
      </c>
    </row>
    <row r="9" spans="1:19" s="115" customFormat="1" ht="54.95" customHeight="1">
      <c r="A9" s="548" t="s">
        <v>91</v>
      </c>
      <c r="B9" s="549"/>
      <c r="C9" s="158">
        <v>24858</v>
      </c>
      <c r="D9" s="159">
        <v>5879</v>
      </c>
      <c r="E9" s="160">
        <f t="shared" si="0"/>
        <v>23.650333896532302</v>
      </c>
      <c r="F9" s="159">
        <v>1262</v>
      </c>
      <c r="G9" s="160">
        <f t="shared" si="1"/>
        <v>5.0768364309276688</v>
      </c>
      <c r="H9" s="159">
        <v>3707</v>
      </c>
      <c r="I9" s="160">
        <f t="shared" si="0"/>
        <v>14.91270415962668</v>
      </c>
      <c r="J9" s="161">
        <v>981</v>
      </c>
      <c r="K9" s="160">
        <f t="shared" si="2"/>
        <v>3.9464156408399709</v>
      </c>
      <c r="L9" s="161">
        <v>4492</v>
      </c>
      <c r="M9" s="162">
        <f t="shared" si="2"/>
        <v>18.070641242256013</v>
      </c>
      <c r="N9" s="161">
        <v>2826</v>
      </c>
      <c r="O9" s="160">
        <f t="shared" si="3"/>
        <v>11.368573497465604</v>
      </c>
      <c r="P9" s="163">
        <v>619</v>
      </c>
      <c r="Q9" s="162">
        <f t="shared" si="4"/>
        <v>2.4901440180223671</v>
      </c>
      <c r="R9" s="161">
        <v>5497</v>
      </c>
      <c r="S9" s="160">
        <f t="shared" si="5"/>
        <v>22.11360527797892</v>
      </c>
    </row>
    <row r="10" spans="1:19" s="115" customFormat="1" ht="54.95" customHeight="1">
      <c r="A10" s="548" t="s">
        <v>133</v>
      </c>
      <c r="B10" s="549"/>
      <c r="C10" s="158">
        <v>60566</v>
      </c>
      <c r="D10" s="159">
        <v>16351</v>
      </c>
      <c r="E10" s="160">
        <f t="shared" si="0"/>
        <v>26.996995013704055</v>
      </c>
      <c r="F10" s="159">
        <v>3390</v>
      </c>
      <c r="G10" s="160">
        <f t="shared" si="1"/>
        <v>5.5971997490341119</v>
      </c>
      <c r="H10" s="159">
        <v>2828</v>
      </c>
      <c r="I10" s="160">
        <f t="shared" si="0"/>
        <v>4.669286398309282</v>
      </c>
      <c r="J10" s="161">
        <v>2183</v>
      </c>
      <c r="K10" s="160">
        <f t="shared" si="2"/>
        <v>3.6043324637585443</v>
      </c>
      <c r="L10" s="161">
        <v>11371</v>
      </c>
      <c r="M10" s="162">
        <f t="shared" si="2"/>
        <v>18.774559984149523</v>
      </c>
      <c r="N10" s="161">
        <v>19975</v>
      </c>
      <c r="O10" s="160">
        <f t="shared" si="3"/>
        <v>32.980550143644948</v>
      </c>
      <c r="P10" s="163">
        <v>312</v>
      </c>
      <c r="Q10" s="162">
        <f t="shared" si="4"/>
        <v>0.51514050787570587</v>
      </c>
      <c r="R10" s="161">
        <v>9745</v>
      </c>
      <c r="S10" s="160">
        <f t="shared" si="5"/>
        <v>16.089885414258827</v>
      </c>
    </row>
    <row r="11" spans="1:19" s="115" customFormat="1" ht="54.95" customHeight="1">
      <c r="A11" s="548" t="s">
        <v>134</v>
      </c>
      <c r="B11" s="549"/>
      <c r="C11" s="158">
        <v>29126</v>
      </c>
      <c r="D11" s="159">
        <v>6858</v>
      </c>
      <c r="E11" s="160">
        <f>IF(D$6=0,0,D11/$C11*100)</f>
        <v>23.545972670466249</v>
      </c>
      <c r="F11" s="159">
        <v>77</v>
      </c>
      <c r="G11" s="160">
        <f t="shared" si="1"/>
        <v>0.26436860536977269</v>
      </c>
      <c r="H11" s="159">
        <v>714</v>
      </c>
      <c r="I11" s="160">
        <f t="shared" si="0"/>
        <v>2.451417977065165</v>
      </c>
      <c r="J11" s="161">
        <v>212</v>
      </c>
      <c r="K11" s="160">
        <f t="shared" si="2"/>
        <v>0.7278720043946989</v>
      </c>
      <c r="L11" s="161">
        <v>6310</v>
      </c>
      <c r="M11" s="162">
        <f t="shared" si="2"/>
        <v>21.664492206276179</v>
      </c>
      <c r="N11" s="161">
        <v>11970</v>
      </c>
      <c r="O11" s="160">
        <f t="shared" si="3"/>
        <v>41.097301380210119</v>
      </c>
      <c r="P11" s="163">
        <v>113</v>
      </c>
      <c r="Q11" s="162">
        <f t="shared" si="4"/>
        <v>0.3879695117764197</v>
      </c>
      <c r="R11" s="161">
        <v>7252</v>
      </c>
      <c r="S11" s="160">
        <f t="shared" si="5"/>
        <v>24.898715923916775</v>
      </c>
    </row>
    <row r="12" spans="1:19" s="115" customFormat="1" ht="54.95" customHeight="1">
      <c r="A12" s="548" t="s">
        <v>93</v>
      </c>
      <c r="B12" s="549"/>
      <c r="C12" s="158">
        <v>5793</v>
      </c>
      <c r="D12" s="159">
        <v>1533</v>
      </c>
      <c r="E12" s="160">
        <f t="shared" si="0"/>
        <v>26.462972553081304</v>
      </c>
      <c r="F12" s="159">
        <v>180</v>
      </c>
      <c r="G12" s="160">
        <f t="shared" si="1"/>
        <v>3.1071983428275507</v>
      </c>
      <c r="H12" s="159">
        <v>1129</v>
      </c>
      <c r="I12" s="160">
        <f t="shared" si="0"/>
        <v>19.489038494735027</v>
      </c>
      <c r="J12" s="161">
        <v>499</v>
      </c>
      <c r="K12" s="160">
        <f t="shared" si="2"/>
        <v>8.6138442948385983</v>
      </c>
      <c r="L12" s="161">
        <v>935</v>
      </c>
      <c r="M12" s="162">
        <f t="shared" si="2"/>
        <v>16.140169169687553</v>
      </c>
      <c r="N12" s="161">
        <v>629</v>
      </c>
      <c r="O12" s="160">
        <f t="shared" si="3"/>
        <v>10.857931986880718</v>
      </c>
      <c r="P12" s="163">
        <v>115</v>
      </c>
      <c r="Q12" s="162">
        <f t="shared" si="4"/>
        <v>1.9851544968064905</v>
      </c>
      <c r="R12" s="161">
        <v>1329</v>
      </c>
      <c r="S12" s="160">
        <f t="shared" si="5"/>
        <v>22.941481097876746</v>
      </c>
    </row>
    <row r="13" spans="1:19" s="115" customFormat="1" ht="54.95" customHeight="1">
      <c r="A13" s="548" t="s">
        <v>94</v>
      </c>
      <c r="B13" s="549"/>
      <c r="C13" s="158">
        <v>2976</v>
      </c>
      <c r="D13" s="159">
        <v>709</v>
      </c>
      <c r="E13" s="160">
        <f t="shared" si="0"/>
        <v>23.823924731182796</v>
      </c>
      <c r="F13" s="159">
        <v>71</v>
      </c>
      <c r="G13" s="160">
        <f t="shared" si="1"/>
        <v>2.385752688172043</v>
      </c>
      <c r="H13" s="159">
        <v>640</v>
      </c>
      <c r="I13" s="160">
        <f t="shared" si="0"/>
        <v>21.50537634408602</v>
      </c>
      <c r="J13" s="161">
        <v>157</v>
      </c>
      <c r="K13" s="160">
        <f t="shared" si="2"/>
        <v>5.275537634408602</v>
      </c>
      <c r="L13" s="161">
        <v>472</v>
      </c>
      <c r="M13" s="162">
        <f t="shared" si="2"/>
        <v>15.86021505376344</v>
      </c>
      <c r="N13" s="161">
        <v>238</v>
      </c>
      <c r="O13" s="160">
        <f t="shared" si="3"/>
        <v>7.997311827956989</v>
      </c>
      <c r="P13" s="163">
        <v>38</v>
      </c>
      <c r="Q13" s="162">
        <f t="shared" si="4"/>
        <v>1.2768817204301075</v>
      </c>
      <c r="R13" s="161">
        <v>756</v>
      </c>
      <c r="S13" s="160">
        <f t="shared" si="5"/>
        <v>25.403225806451612</v>
      </c>
    </row>
    <row r="14" spans="1:19" s="115" customFormat="1" ht="54.95" customHeight="1">
      <c r="A14" s="550" t="s">
        <v>136</v>
      </c>
      <c r="B14" s="551"/>
      <c r="C14" s="385">
        <v>35651</v>
      </c>
      <c r="D14" s="164">
        <v>5831</v>
      </c>
      <c r="E14" s="165">
        <f t="shared" si="0"/>
        <v>16.355782446495191</v>
      </c>
      <c r="F14" s="164">
        <v>101</v>
      </c>
      <c r="G14" s="165">
        <f t="shared" si="1"/>
        <v>0.28330201116378223</v>
      </c>
      <c r="H14" s="164">
        <v>1347</v>
      </c>
      <c r="I14" s="165">
        <f t="shared" si="0"/>
        <v>3.7782951389862838</v>
      </c>
      <c r="J14" s="166">
        <v>4278</v>
      </c>
      <c r="K14" s="165">
        <f t="shared" si="2"/>
        <v>11.999663403551091</v>
      </c>
      <c r="L14" s="166">
        <v>3747</v>
      </c>
      <c r="M14" s="167">
        <f t="shared" si="2"/>
        <v>10.510224117135564</v>
      </c>
      <c r="N14" s="166">
        <v>1258</v>
      </c>
      <c r="O14" s="165">
        <f t="shared" si="3"/>
        <v>3.5286527727132477</v>
      </c>
      <c r="P14" s="164">
        <v>10340</v>
      </c>
      <c r="Q14" s="167">
        <f t="shared" si="4"/>
        <v>29.003394014193152</v>
      </c>
      <c r="R14" s="166">
        <v>3885</v>
      </c>
      <c r="S14" s="165">
        <f t="shared" si="5"/>
        <v>10.897310033379149</v>
      </c>
    </row>
    <row r="15" spans="1:19" s="123" customFormat="1" ht="39.950000000000003" customHeight="1">
      <c r="A15" s="371"/>
      <c r="B15" s="372" t="s">
        <v>135</v>
      </c>
      <c r="C15" s="373">
        <v>13604</v>
      </c>
      <c r="D15" s="374">
        <v>2427</v>
      </c>
      <c r="E15" s="375">
        <f t="shared" si="0"/>
        <v>17.840341076154072</v>
      </c>
      <c r="F15" s="374">
        <v>40</v>
      </c>
      <c r="G15" s="375">
        <f t="shared" si="1"/>
        <v>0.29403116730373424</v>
      </c>
      <c r="H15" s="374">
        <v>475</v>
      </c>
      <c r="I15" s="375">
        <f t="shared" si="0"/>
        <v>3.4916201117318435</v>
      </c>
      <c r="J15" s="376">
        <v>1723</v>
      </c>
      <c r="K15" s="375">
        <f t="shared" si="2"/>
        <v>12.665392531608349</v>
      </c>
      <c r="L15" s="376">
        <v>1154</v>
      </c>
      <c r="M15" s="377">
        <f t="shared" si="2"/>
        <v>8.4827991767127315</v>
      </c>
      <c r="N15" s="376">
        <v>211</v>
      </c>
      <c r="O15" s="375">
        <f>IF(N$6=0,0,N15/$C15*100)</f>
        <v>1.5510144075271979</v>
      </c>
      <c r="P15" s="374">
        <v>4422</v>
      </c>
      <c r="Q15" s="377">
        <f>IF(P$6=0,0,P15/$C15*100)</f>
        <v>32.505145545427816</v>
      </c>
      <c r="R15" s="376">
        <v>1523</v>
      </c>
      <c r="S15" s="375">
        <f>IF(R$6=0,0,R15/$C15*100)</f>
        <v>11.19523669508968</v>
      </c>
    </row>
    <row r="16" spans="1:19" s="123" customFormat="1" ht="39.950000000000003" customHeight="1">
      <c r="A16" s="378"/>
      <c r="B16" s="386" t="s">
        <v>131</v>
      </c>
      <c r="C16" s="387">
        <v>6193</v>
      </c>
      <c r="D16" s="388">
        <v>989</v>
      </c>
      <c r="E16" s="389">
        <f t="shared" si="0"/>
        <v>15.96964314548684</v>
      </c>
      <c r="F16" s="388">
        <v>12</v>
      </c>
      <c r="G16" s="389">
        <f t="shared" si="1"/>
        <v>0.19376715646697884</v>
      </c>
      <c r="H16" s="388">
        <v>172</v>
      </c>
      <c r="I16" s="389">
        <f t="shared" si="0"/>
        <v>2.7773292426933636</v>
      </c>
      <c r="J16" s="390">
        <v>581</v>
      </c>
      <c r="K16" s="389">
        <f t="shared" si="2"/>
        <v>9.3815598256095587</v>
      </c>
      <c r="L16" s="390">
        <v>383</v>
      </c>
      <c r="M16" s="391">
        <f t="shared" si="2"/>
        <v>6.1844017439044077</v>
      </c>
      <c r="N16" s="390">
        <v>93</v>
      </c>
      <c r="O16" s="389">
        <f>IF(N$6=0,0,N16/$C16*100)</f>
        <v>1.5016954626190859</v>
      </c>
      <c r="P16" s="388">
        <v>2412</v>
      </c>
      <c r="Q16" s="391">
        <f>IF(P$6=0,0,P16/$C16*100)</f>
        <v>38.947198449862746</v>
      </c>
      <c r="R16" s="390">
        <v>591</v>
      </c>
      <c r="S16" s="389">
        <f>IF(R$6=0,0,R16/$C16*100)</f>
        <v>9.5430324559987074</v>
      </c>
    </row>
    <row r="17" spans="1:19" s="168" customFormat="1" ht="54.95" customHeight="1" thickBot="1">
      <c r="A17" s="552" t="s">
        <v>2</v>
      </c>
      <c r="B17" s="553"/>
      <c r="C17" s="379">
        <v>58846</v>
      </c>
      <c r="D17" s="380">
        <v>11326</v>
      </c>
      <c r="E17" s="381">
        <f t="shared" si="0"/>
        <v>19.246847704177004</v>
      </c>
      <c r="F17" s="380">
        <v>1787</v>
      </c>
      <c r="G17" s="381">
        <f t="shared" si="1"/>
        <v>3.0367399653332425</v>
      </c>
      <c r="H17" s="380">
        <v>3919</v>
      </c>
      <c r="I17" s="381">
        <f t="shared" si="0"/>
        <v>6.6597559732182301</v>
      </c>
      <c r="J17" s="382">
        <v>6355</v>
      </c>
      <c r="K17" s="381">
        <f t="shared" si="2"/>
        <v>10.799374638887944</v>
      </c>
      <c r="L17" s="382">
        <v>8623</v>
      </c>
      <c r="M17" s="383">
        <f t="shared" si="2"/>
        <v>14.653502362097678</v>
      </c>
      <c r="N17" s="382">
        <v>14038</v>
      </c>
      <c r="O17" s="381">
        <f t="shared" si="3"/>
        <v>23.855487203888114</v>
      </c>
      <c r="P17" s="384">
        <v>2912</v>
      </c>
      <c r="Q17" s="383">
        <f t="shared" si="4"/>
        <v>4.9485096693063255</v>
      </c>
      <c r="R17" s="382">
        <v>8613</v>
      </c>
      <c r="S17" s="381">
        <f t="shared" si="5"/>
        <v>14.636508853617919</v>
      </c>
    </row>
    <row r="18" spans="1:19" ht="15" customHeight="1">
      <c r="A18" s="169"/>
      <c r="B18" s="169"/>
      <c r="C18" s="170"/>
      <c r="D18" s="170"/>
      <c r="E18" s="171"/>
      <c r="F18" s="171"/>
      <c r="G18" s="171"/>
      <c r="H18" s="170"/>
      <c r="I18" s="171"/>
      <c r="J18" s="171"/>
      <c r="K18" s="171"/>
      <c r="L18" s="172"/>
      <c r="M18" s="171"/>
      <c r="N18" s="172"/>
      <c r="O18" s="171"/>
      <c r="P18" s="172"/>
      <c r="Q18" s="171"/>
      <c r="R18" s="172"/>
      <c r="S18" s="171"/>
    </row>
    <row r="19" spans="1:19" ht="15" customHeight="1">
      <c r="A19" s="173" t="s">
        <v>68</v>
      </c>
      <c r="B19" s="554" t="s">
        <v>138</v>
      </c>
      <c r="C19" s="554"/>
      <c r="D19" s="554"/>
      <c r="E19" s="554"/>
      <c r="F19" s="554"/>
      <c r="G19" s="554"/>
      <c r="H19" s="554"/>
      <c r="I19" s="554"/>
      <c r="J19" s="554"/>
      <c r="K19" s="554"/>
      <c r="L19" s="554"/>
      <c r="M19" s="554"/>
      <c r="N19" s="554"/>
      <c r="O19" s="554"/>
      <c r="P19" s="554"/>
      <c r="Q19" s="554"/>
      <c r="R19" s="554"/>
      <c r="S19" s="554"/>
    </row>
    <row r="20" spans="1:19" ht="15" customHeight="1">
      <c r="A20" s="173" t="s">
        <v>69</v>
      </c>
      <c r="B20" s="554" t="s">
        <v>101</v>
      </c>
      <c r="C20" s="554"/>
      <c r="D20" s="554"/>
      <c r="E20" s="554"/>
      <c r="F20" s="554"/>
      <c r="G20" s="554"/>
      <c r="H20" s="554"/>
      <c r="I20" s="554"/>
      <c r="J20" s="554"/>
      <c r="K20" s="554"/>
      <c r="L20" s="554"/>
      <c r="M20" s="554"/>
      <c r="N20" s="554"/>
      <c r="O20" s="554"/>
      <c r="P20" s="554"/>
      <c r="Q20" s="554"/>
      <c r="R20" s="554"/>
      <c r="S20" s="554"/>
    </row>
    <row r="21" spans="1:19" ht="15" customHeight="1"/>
    <row r="22" spans="1:19" ht="30.75" customHeight="1"/>
    <row r="23" spans="1:19" ht="30.75" customHeight="1"/>
    <row r="24" spans="1:19" ht="30.75" customHeight="1"/>
    <row r="25" spans="1:19" ht="30.75" customHeight="1"/>
    <row r="26" spans="1:19" ht="30.75" customHeight="1"/>
    <row r="27" spans="1:19" ht="30.75" customHeight="1"/>
  </sheetData>
  <mergeCells count="22">
    <mergeCell ref="B20:S20"/>
    <mergeCell ref="A12:B12"/>
    <mergeCell ref="A1:S1"/>
    <mergeCell ref="A4:B5"/>
    <mergeCell ref="C4:E4"/>
    <mergeCell ref="H4:I4"/>
    <mergeCell ref="J4:K4"/>
    <mergeCell ref="L4:M4"/>
    <mergeCell ref="N4:O4"/>
    <mergeCell ref="P4:Q4"/>
    <mergeCell ref="R4:S4"/>
    <mergeCell ref="A6:B6"/>
    <mergeCell ref="A7:B7"/>
    <mergeCell ref="A8:B8"/>
    <mergeCell ref="A9:B9"/>
    <mergeCell ref="A10:B10"/>
    <mergeCell ref="F4:G4"/>
    <mergeCell ref="A13:B13"/>
    <mergeCell ref="A14:B14"/>
    <mergeCell ref="A17:B17"/>
    <mergeCell ref="B19:S19"/>
    <mergeCell ref="A11:B11"/>
  </mergeCells>
  <phoneticPr fontId="8"/>
  <printOptions horizontalCentered="1"/>
  <pageMargins left="0.39370078740157483" right="0.39370078740157483" top="0.70866141732283472" bottom="0.39370078740157483" header="0" footer="0"/>
  <pageSetup paperSize="9" scale="60" orientation="landscape" horizontalDpi="4294967294" r:id="rId1"/>
  <headerFooter scaleWithDoc="0" alignWithMargins="0">
    <oddFooter xml:space="preserve">&amp;R&amp;10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view="pageBreakPreview" zoomScaleNormal="100" zoomScaleSheetLayoutView="100" workbookViewId="0">
      <pane xSplit="2" ySplit="6" topLeftCell="C7" activePane="bottomRight" state="frozen"/>
      <selection activeCell="AH45" sqref="AH45:AI45"/>
      <selection pane="topRight" activeCell="AH45" sqref="AH45:AI45"/>
      <selection pane="bottomLeft" activeCell="AH45" sqref="AH45:AI45"/>
      <selection pane="bottomRight" sqref="A1:L1"/>
    </sheetView>
  </sheetViews>
  <sheetFormatPr defaultRowHeight="30" customHeight="1"/>
  <cols>
    <col min="1" max="1" width="5.125" style="2" customWidth="1"/>
    <col min="2" max="2" width="20.625" style="2" customWidth="1"/>
    <col min="3" max="3" width="11.5" style="2" customWidth="1"/>
    <col min="4" max="4" width="11.25" style="2" customWidth="1"/>
    <col min="5" max="5" width="9.375" style="2" customWidth="1"/>
    <col min="6" max="8" width="11.25" style="2" customWidth="1"/>
    <col min="9" max="9" width="8.5" style="2" customWidth="1"/>
    <col min="10" max="12" width="11.25" style="2" customWidth="1"/>
    <col min="13" max="16384" width="9" style="2"/>
  </cols>
  <sheetData>
    <row r="1" spans="1:12" ht="30" customHeight="1">
      <c r="A1" s="571" t="s">
        <v>231</v>
      </c>
      <c r="B1" s="571"/>
      <c r="C1" s="571"/>
      <c r="D1" s="571"/>
      <c r="E1" s="571"/>
      <c r="F1" s="571"/>
      <c r="G1" s="571"/>
      <c r="H1" s="571"/>
      <c r="I1" s="571"/>
      <c r="J1" s="571"/>
      <c r="K1" s="571"/>
      <c r="L1" s="571"/>
    </row>
    <row r="2" spans="1:12" ht="38.25" customHeight="1">
      <c r="A2" s="174" t="s">
        <v>102</v>
      </c>
      <c r="B2" s="174"/>
      <c r="C2" s="174"/>
      <c r="D2" s="174"/>
      <c r="E2" s="174"/>
      <c r="F2" s="174"/>
      <c r="G2" s="174"/>
      <c r="H2" s="174"/>
      <c r="I2" s="174"/>
      <c r="J2" s="174"/>
      <c r="K2" s="174"/>
      <c r="L2" s="174"/>
    </row>
    <row r="3" spans="1:12" ht="24.95" customHeight="1" thickBot="1">
      <c r="A3" s="253" t="s">
        <v>213</v>
      </c>
      <c r="B3" s="245"/>
      <c r="C3" s="245"/>
      <c r="D3" s="245"/>
      <c r="E3" s="245"/>
      <c r="F3" s="245"/>
      <c r="G3" s="245"/>
      <c r="H3" s="245"/>
      <c r="I3" s="245"/>
      <c r="J3" s="245"/>
      <c r="K3" s="174"/>
      <c r="L3" s="254" t="s">
        <v>103</v>
      </c>
    </row>
    <row r="4" spans="1:12" ht="53.25" customHeight="1">
      <c r="A4" s="243"/>
      <c r="B4" s="244"/>
      <c r="C4" s="572" t="s">
        <v>104</v>
      </c>
      <c r="D4" s="521"/>
      <c r="E4" s="521"/>
      <c r="F4" s="518" t="s">
        <v>8</v>
      </c>
      <c r="G4" s="520" t="s">
        <v>11</v>
      </c>
      <c r="H4" s="521"/>
      <c r="I4" s="521"/>
      <c r="J4" s="518" t="s">
        <v>8</v>
      </c>
      <c r="K4" s="573" t="s">
        <v>105</v>
      </c>
      <c r="L4" s="574"/>
    </row>
    <row r="5" spans="1:12" ht="48.75" customHeight="1">
      <c r="A5" s="247"/>
      <c r="B5" s="248"/>
      <c r="C5" s="396"/>
      <c r="D5" s="575" t="s">
        <v>106</v>
      </c>
      <c r="E5" s="576"/>
      <c r="F5" s="519"/>
      <c r="G5" s="396"/>
      <c r="H5" s="575" t="s">
        <v>125</v>
      </c>
      <c r="I5" s="576"/>
      <c r="J5" s="519"/>
      <c r="K5" s="405"/>
      <c r="L5" s="410" t="s">
        <v>145</v>
      </c>
    </row>
    <row r="6" spans="1:12" ht="35.1" customHeight="1">
      <c r="A6" s="577" t="s">
        <v>107</v>
      </c>
      <c r="B6" s="578"/>
      <c r="C6" s="397">
        <f>SUM(C7:C11)</f>
        <v>54020</v>
      </c>
      <c r="D6" s="392">
        <f>SUM(D7:D11)</f>
        <v>4795</v>
      </c>
      <c r="E6" s="257">
        <f t="shared" ref="E6:E11" si="0">(D6/C6)*100</f>
        <v>8.8763420955201777</v>
      </c>
      <c r="F6" s="258">
        <f t="shared" ref="F6:F11" si="1">IF(C$6=0,0,C6/C$6*100)</f>
        <v>100</v>
      </c>
      <c r="G6" s="397">
        <f>SUM(G7:G11)</f>
        <v>394834</v>
      </c>
      <c r="H6" s="392">
        <f>SUM(H7:H11)</f>
        <v>76741</v>
      </c>
      <c r="I6" s="257">
        <f>(H6/G6)*100</f>
        <v>19.436269419553533</v>
      </c>
      <c r="J6" s="258">
        <f t="shared" ref="J6:J11" si="2">IF(G$6=0,0,G6/G$6*100)</f>
        <v>100</v>
      </c>
      <c r="K6" s="406">
        <f t="shared" ref="K6:L10" si="3">G6/C6</f>
        <v>7.3090336912254719</v>
      </c>
      <c r="L6" s="401">
        <f t="shared" si="3"/>
        <v>16.004379562043795</v>
      </c>
    </row>
    <row r="7" spans="1:12" ht="35.1" customHeight="1">
      <c r="A7" s="579" t="s">
        <v>108</v>
      </c>
      <c r="B7" s="265" t="s">
        <v>109</v>
      </c>
      <c r="C7" s="398">
        <v>31355</v>
      </c>
      <c r="D7" s="393">
        <v>2400</v>
      </c>
      <c r="E7" s="266">
        <f t="shared" si="0"/>
        <v>7.654281613777707</v>
      </c>
      <c r="F7" s="267">
        <f>IF(C$6=0,0,C7/C$6*100)</f>
        <v>58.043317289892634</v>
      </c>
      <c r="G7" s="398">
        <v>129408</v>
      </c>
      <c r="H7" s="393">
        <v>19678</v>
      </c>
      <c r="I7" s="266">
        <f t="shared" ref="I7:I11" si="4">(H7/G7)*100</f>
        <v>15.206169634025718</v>
      </c>
      <c r="J7" s="267">
        <f>IF(G$6=0,0,G7/G$6*100)</f>
        <v>32.775292907905602</v>
      </c>
      <c r="K7" s="407">
        <f t="shared" si="3"/>
        <v>4.12718864614894</v>
      </c>
      <c r="L7" s="402">
        <f>H7/D7</f>
        <v>8.1991666666666667</v>
      </c>
    </row>
    <row r="8" spans="1:12" ht="35.1" customHeight="1">
      <c r="A8" s="579"/>
      <c r="B8" s="255" t="s">
        <v>110</v>
      </c>
      <c r="C8" s="399">
        <v>8570</v>
      </c>
      <c r="D8" s="394">
        <v>1097</v>
      </c>
      <c r="E8" s="260">
        <f t="shared" si="0"/>
        <v>12.80046674445741</v>
      </c>
      <c r="F8" s="259">
        <f t="shared" si="1"/>
        <v>15.864494631617919</v>
      </c>
      <c r="G8" s="399">
        <v>54708</v>
      </c>
      <c r="H8" s="394">
        <v>11749</v>
      </c>
      <c r="I8" s="260">
        <f t="shared" si="4"/>
        <v>21.475835344008189</v>
      </c>
      <c r="J8" s="259">
        <f t="shared" si="2"/>
        <v>13.855949588941174</v>
      </c>
      <c r="K8" s="408">
        <f t="shared" si="3"/>
        <v>6.3836639439906655</v>
      </c>
      <c r="L8" s="403">
        <f t="shared" si="3"/>
        <v>10.710118505013673</v>
      </c>
    </row>
    <row r="9" spans="1:12" ht="35.1" customHeight="1">
      <c r="A9" s="579"/>
      <c r="B9" s="255" t="s">
        <v>111</v>
      </c>
      <c r="C9" s="399">
        <v>5619</v>
      </c>
      <c r="D9" s="394">
        <v>788</v>
      </c>
      <c r="E9" s="260">
        <f t="shared" si="0"/>
        <v>14.023847659725931</v>
      </c>
      <c r="F9" s="259">
        <f t="shared" si="1"/>
        <v>10.40170307293595</v>
      </c>
      <c r="G9" s="399">
        <v>62580</v>
      </c>
      <c r="H9" s="394">
        <v>14046</v>
      </c>
      <c r="I9" s="260">
        <f t="shared" si="4"/>
        <v>22.444870565675934</v>
      </c>
      <c r="J9" s="259">
        <f t="shared" si="2"/>
        <v>15.849698860787065</v>
      </c>
      <c r="K9" s="408">
        <f t="shared" si="3"/>
        <v>11.137213027229045</v>
      </c>
      <c r="L9" s="403">
        <f t="shared" si="3"/>
        <v>17.824873096446701</v>
      </c>
    </row>
    <row r="10" spans="1:12" ht="35.1" customHeight="1">
      <c r="A10" s="579"/>
      <c r="B10" s="255" t="s">
        <v>112</v>
      </c>
      <c r="C10" s="399">
        <v>2335</v>
      </c>
      <c r="D10" s="394">
        <v>370</v>
      </c>
      <c r="E10" s="260">
        <f t="shared" si="0"/>
        <v>15.845824411134904</v>
      </c>
      <c r="F10" s="259">
        <f t="shared" si="1"/>
        <v>4.322473158089597</v>
      </c>
      <c r="G10" s="399">
        <v>117374</v>
      </c>
      <c r="H10" s="394">
        <v>30300</v>
      </c>
      <c r="I10" s="260">
        <f t="shared" si="4"/>
        <v>25.814916421013173</v>
      </c>
      <c r="J10" s="259">
        <f t="shared" si="2"/>
        <v>29.727429755289563</v>
      </c>
      <c r="K10" s="408">
        <f t="shared" si="3"/>
        <v>50.267237687366169</v>
      </c>
      <c r="L10" s="403">
        <f t="shared" si="3"/>
        <v>81.891891891891888</v>
      </c>
    </row>
    <row r="11" spans="1:12" ht="35.1" customHeight="1" thickBot="1">
      <c r="A11" s="580"/>
      <c r="B11" s="256" t="s">
        <v>113</v>
      </c>
      <c r="C11" s="400">
        <v>6141</v>
      </c>
      <c r="D11" s="395">
        <v>140</v>
      </c>
      <c r="E11" s="261">
        <f t="shared" si="0"/>
        <v>2.2797589969060414</v>
      </c>
      <c r="F11" s="262">
        <f t="shared" si="1"/>
        <v>11.368011847463903</v>
      </c>
      <c r="G11" s="400">
        <v>30764</v>
      </c>
      <c r="H11" s="395">
        <v>968</v>
      </c>
      <c r="I11" s="261">
        <f t="shared" si="4"/>
        <v>3.146534910934859</v>
      </c>
      <c r="J11" s="136">
        <f t="shared" si="2"/>
        <v>7.7916288870765946</v>
      </c>
      <c r="K11" s="409">
        <f>G11/C11</f>
        <v>5.0096075557726758</v>
      </c>
      <c r="L11" s="404">
        <f>H11/D11</f>
        <v>6.9142857142857146</v>
      </c>
    </row>
    <row r="12" spans="1:12" ht="13.5" customHeight="1">
      <c r="A12" s="175"/>
    </row>
    <row r="13" spans="1:12" s="263" customFormat="1" ht="15.75" customHeight="1">
      <c r="A13" s="137" t="s">
        <v>68</v>
      </c>
      <c r="B13" s="570" t="s">
        <v>114</v>
      </c>
      <c r="C13" s="570"/>
      <c r="D13" s="570"/>
      <c r="E13" s="570"/>
      <c r="F13" s="570"/>
      <c r="G13" s="570"/>
      <c r="H13" s="570"/>
      <c r="I13" s="570"/>
      <c r="J13" s="570"/>
      <c r="K13" s="570"/>
      <c r="L13" s="570"/>
    </row>
    <row r="14" spans="1:12" s="263" customFormat="1" ht="15.75" customHeight="1">
      <c r="A14" s="137" t="s">
        <v>69</v>
      </c>
      <c r="B14" s="570" t="s">
        <v>144</v>
      </c>
      <c r="C14" s="570"/>
      <c r="D14" s="570"/>
      <c r="E14" s="570"/>
      <c r="F14" s="570"/>
      <c r="G14" s="570"/>
      <c r="H14" s="570"/>
      <c r="I14" s="570"/>
      <c r="J14" s="570"/>
      <c r="K14" s="570"/>
      <c r="L14" s="570"/>
    </row>
    <row r="15" spans="1:12" s="263" customFormat="1" ht="15" customHeight="1">
      <c r="A15" s="264" t="s">
        <v>115</v>
      </c>
      <c r="B15" s="581" t="s">
        <v>116</v>
      </c>
      <c r="C15" s="581"/>
      <c r="D15" s="581"/>
      <c r="E15" s="581"/>
      <c r="F15" s="581"/>
      <c r="G15" s="581"/>
      <c r="H15" s="581"/>
      <c r="I15" s="581"/>
      <c r="J15" s="581"/>
      <c r="K15" s="581"/>
      <c r="L15" s="581"/>
    </row>
    <row r="16" spans="1:12" s="263" customFormat="1" ht="24.95" customHeight="1">
      <c r="A16" s="137" t="s">
        <v>73</v>
      </c>
      <c r="B16" s="570" t="s">
        <v>117</v>
      </c>
      <c r="C16" s="570"/>
      <c r="D16" s="570"/>
      <c r="E16" s="570"/>
      <c r="F16" s="570"/>
      <c r="G16" s="570"/>
      <c r="H16" s="570"/>
      <c r="I16" s="570"/>
      <c r="J16" s="570"/>
      <c r="K16" s="570"/>
      <c r="L16" s="570"/>
    </row>
    <row r="17" spans="1:13" ht="15" customHeight="1">
      <c r="A17" s="177"/>
    </row>
    <row r="18" spans="1:13" ht="15" customHeight="1">
      <c r="A18" s="176"/>
      <c r="M18" s="178"/>
    </row>
  </sheetData>
  <mergeCells count="14">
    <mergeCell ref="B16:L16"/>
    <mergeCell ref="A1:L1"/>
    <mergeCell ref="C4:E4"/>
    <mergeCell ref="F4:F5"/>
    <mergeCell ref="G4:I4"/>
    <mergeCell ref="J4:J5"/>
    <mergeCell ref="K4:L4"/>
    <mergeCell ref="D5:E5"/>
    <mergeCell ref="H5:I5"/>
    <mergeCell ref="A6:B6"/>
    <mergeCell ref="A7:A11"/>
    <mergeCell ref="B13:L13"/>
    <mergeCell ref="B14:L14"/>
    <mergeCell ref="B15:L15"/>
  </mergeCells>
  <phoneticPr fontId="8"/>
  <printOptions horizontalCentered="1"/>
  <pageMargins left="0.19685039370078741" right="0.19685039370078741" top="0.78740157480314965" bottom="0.39370078740157483" header="0.39370078740157483" footer="0.51181102362204722"/>
  <pageSetup paperSize="9" scale="105" orientation="landscape" horizontalDpi="4294967294" r:id="rId1"/>
  <headerFooter scaleWithDoc="0" alignWithMargins="0">
    <oddHeader xml:space="preserve">&amp;C&amp;"ＭＳ 明朝,標準"&amp;16
</oddHeader>
    <oddFooter xml:space="preserve">&amp;R&amp;10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0"/>
  <sheetViews>
    <sheetView view="pageBreakPreview" zoomScale="80" zoomScaleNormal="80" zoomScaleSheetLayoutView="80" workbookViewId="0">
      <selection sqref="A1:AM1"/>
    </sheetView>
  </sheetViews>
  <sheetFormatPr defaultRowHeight="14.25"/>
  <cols>
    <col min="1" max="1" width="5.375" style="283" customWidth="1"/>
    <col min="2" max="2" width="3.625" style="283" customWidth="1"/>
    <col min="3" max="4" width="9.125" style="283" customWidth="1"/>
    <col min="5" max="5" width="13" style="283" customWidth="1"/>
    <col min="6" max="9" width="5.375" style="283" customWidth="1"/>
    <col min="10" max="11" width="6.375" style="283" customWidth="1"/>
    <col min="12" max="15" width="5.375" style="283" customWidth="1"/>
    <col min="16" max="17" width="6.375" style="283" customWidth="1"/>
    <col min="18" max="21" width="5.375" style="283" customWidth="1"/>
    <col min="22" max="23" width="6.375" style="283" customWidth="1"/>
    <col min="24" max="27" width="5.375" style="283" customWidth="1"/>
    <col min="28" max="29" width="6.375" style="283" customWidth="1"/>
    <col min="30" max="33" width="5.375" style="283" customWidth="1"/>
    <col min="34" max="35" width="6.375" style="283" customWidth="1"/>
    <col min="36" max="37" width="5.375" style="283" customWidth="1"/>
    <col min="38" max="39" width="6.375" style="283" customWidth="1"/>
    <col min="40" max="16384" width="9" style="283"/>
  </cols>
  <sheetData>
    <row r="1" spans="1:40" s="274" customFormat="1" ht="57.75" customHeight="1">
      <c r="A1" s="900" t="s">
        <v>198</v>
      </c>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900"/>
      <c r="AF1" s="900"/>
      <c r="AG1" s="900"/>
      <c r="AH1" s="900"/>
      <c r="AI1" s="900"/>
      <c r="AJ1" s="900"/>
      <c r="AK1" s="900"/>
      <c r="AL1" s="900"/>
      <c r="AM1" s="900"/>
      <c r="AN1" s="331"/>
    </row>
    <row r="2" spans="1:40" s="274" customFormat="1" ht="27" customHeight="1" thickBot="1">
      <c r="A2" s="275" t="s">
        <v>148</v>
      </c>
      <c r="AC2" s="276" t="s">
        <v>149</v>
      </c>
    </row>
    <row r="3" spans="1:40" s="274" customFormat="1" ht="27" customHeight="1">
      <c r="A3" s="773"/>
      <c r="B3" s="774"/>
      <c r="C3" s="774"/>
      <c r="D3" s="774"/>
      <c r="E3" s="775"/>
      <c r="F3" s="773" t="s">
        <v>10</v>
      </c>
      <c r="G3" s="774"/>
      <c r="H3" s="774"/>
      <c r="I3" s="775"/>
      <c r="J3" s="773" t="s">
        <v>150</v>
      </c>
      <c r="K3" s="774"/>
      <c r="L3" s="774"/>
      <c r="M3" s="775"/>
      <c r="N3" s="884" t="s">
        <v>151</v>
      </c>
      <c r="O3" s="885"/>
      <c r="P3" s="885"/>
      <c r="Q3" s="885"/>
      <c r="R3" s="888"/>
      <c r="S3" s="888"/>
      <c r="T3" s="888"/>
      <c r="U3" s="888"/>
      <c r="V3" s="888"/>
      <c r="W3" s="888"/>
      <c r="X3" s="888"/>
      <c r="Y3" s="889"/>
      <c r="Z3" s="890" t="s">
        <v>150</v>
      </c>
      <c r="AA3" s="891"/>
      <c r="AB3" s="891"/>
      <c r="AC3" s="892"/>
      <c r="AD3" s="277"/>
      <c r="AE3" s="277"/>
      <c r="AF3" s="277"/>
      <c r="AG3" s="277"/>
      <c r="AH3" s="277"/>
    </row>
    <row r="4" spans="1:40" s="274" customFormat="1" ht="27" customHeight="1" thickBot="1">
      <c r="A4" s="776"/>
      <c r="B4" s="777"/>
      <c r="C4" s="777"/>
      <c r="D4" s="777"/>
      <c r="E4" s="778"/>
      <c r="F4" s="776"/>
      <c r="G4" s="777"/>
      <c r="H4" s="777"/>
      <c r="I4" s="778"/>
      <c r="J4" s="776"/>
      <c r="K4" s="777"/>
      <c r="L4" s="777"/>
      <c r="M4" s="778"/>
      <c r="N4" s="886"/>
      <c r="O4" s="887"/>
      <c r="P4" s="887"/>
      <c r="Q4" s="887"/>
      <c r="R4" s="896" t="s">
        <v>152</v>
      </c>
      <c r="S4" s="897"/>
      <c r="T4" s="897"/>
      <c r="U4" s="898"/>
      <c r="V4" s="897" t="s">
        <v>153</v>
      </c>
      <c r="W4" s="897"/>
      <c r="X4" s="897"/>
      <c r="Y4" s="899"/>
      <c r="Z4" s="893"/>
      <c r="AA4" s="894"/>
      <c r="AB4" s="894"/>
      <c r="AC4" s="895"/>
      <c r="AD4" s="277"/>
      <c r="AE4" s="277"/>
      <c r="AF4" s="277"/>
      <c r="AG4" s="277"/>
      <c r="AH4" s="277"/>
    </row>
    <row r="5" spans="1:40" s="274" customFormat="1" ht="27" customHeight="1">
      <c r="A5" s="773" t="s">
        <v>205</v>
      </c>
      <c r="B5" s="774"/>
      <c r="C5" s="774"/>
      <c r="D5" s="774"/>
      <c r="E5" s="775"/>
      <c r="F5" s="873">
        <v>33389</v>
      </c>
      <c r="G5" s="874"/>
      <c r="H5" s="874"/>
      <c r="I5" s="875"/>
      <c r="J5" s="876">
        <v>5.8</v>
      </c>
      <c r="K5" s="877"/>
      <c r="L5" s="877"/>
      <c r="M5" s="878"/>
      <c r="N5" s="873">
        <v>195742</v>
      </c>
      <c r="O5" s="874"/>
      <c r="P5" s="874"/>
      <c r="Q5" s="879"/>
      <c r="R5" s="880">
        <v>108254</v>
      </c>
      <c r="S5" s="881"/>
      <c r="T5" s="881"/>
      <c r="U5" s="882"/>
      <c r="V5" s="880">
        <v>87488</v>
      </c>
      <c r="W5" s="881"/>
      <c r="X5" s="881"/>
      <c r="Y5" s="883"/>
      <c r="Z5" s="870">
        <v>10.602447761868707</v>
      </c>
      <c r="AA5" s="871"/>
      <c r="AB5" s="871"/>
      <c r="AC5" s="872"/>
      <c r="AD5" s="277"/>
      <c r="AE5" s="277"/>
      <c r="AF5" s="277"/>
      <c r="AG5" s="277"/>
      <c r="AH5" s="277"/>
    </row>
    <row r="6" spans="1:40" s="274" customFormat="1" ht="27" customHeight="1">
      <c r="A6" s="859" t="s">
        <v>206</v>
      </c>
      <c r="B6" s="860"/>
      <c r="C6" s="860"/>
      <c r="D6" s="860"/>
      <c r="E6" s="861"/>
      <c r="F6" s="862">
        <v>37128</v>
      </c>
      <c r="G6" s="863"/>
      <c r="H6" s="863"/>
      <c r="I6" s="864"/>
      <c r="J6" s="856">
        <v>8.1465173717144452</v>
      </c>
      <c r="K6" s="857"/>
      <c r="L6" s="857"/>
      <c r="M6" s="858"/>
      <c r="N6" s="862">
        <v>228871</v>
      </c>
      <c r="O6" s="863"/>
      <c r="P6" s="863"/>
      <c r="Q6" s="865"/>
      <c r="R6" s="866">
        <v>126362</v>
      </c>
      <c r="S6" s="867"/>
      <c r="T6" s="867"/>
      <c r="U6" s="868"/>
      <c r="V6" s="866">
        <v>102509</v>
      </c>
      <c r="W6" s="867"/>
      <c r="X6" s="867"/>
      <c r="Y6" s="869"/>
      <c r="Z6" s="856">
        <v>16.924829622666572</v>
      </c>
      <c r="AA6" s="857"/>
      <c r="AB6" s="857"/>
      <c r="AC6" s="858"/>
      <c r="AD6" s="277"/>
      <c r="AE6" s="277"/>
      <c r="AF6" s="277"/>
      <c r="AG6" s="277"/>
      <c r="AH6" s="277"/>
    </row>
    <row r="7" spans="1:40" s="274" customFormat="1" ht="27" customHeight="1">
      <c r="A7" s="859" t="s">
        <v>207</v>
      </c>
      <c r="B7" s="860"/>
      <c r="C7" s="860"/>
      <c r="D7" s="860"/>
      <c r="E7" s="861"/>
      <c r="F7" s="862">
        <v>41788</v>
      </c>
      <c r="G7" s="863"/>
      <c r="H7" s="863"/>
      <c r="I7" s="864"/>
      <c r="J7" s="856">
        <v>11.096437144754219</v>
      </c>
      <c r="K7" s="857"/>
      <c r="L7" s="857"/>
      <c r="M7" s="858"/>
      <c r="N7" s="862">
        <v>276909</v>
      </c>
      <c r="O7" s="863"/>
      <c r="P7" s="863"/>
      <c r="Q7" s="865"/>
      <c r="R7" s="866">
        <v>154011</v>
      </c>
      <c r="S7" s="867"/>
      <c r="T7" s="867"/>
      <c r="U7" s="868"/>
      <c r="V7" s="866">
        <v>122898</v>
      </c>
      <c r="W7" s="867"/>
      <c r="X7" s="867"/>
      <c r="Y7" s="869"/>
      <c r="Z7" s="856">
        <v>20.989116139659458</v>
      </c>
      <c r="AA7" s="857"/>
      <c r="AB7" s="857"/>
      <c r="AC7" s="858"/>
      <c r="AD7" s="277"/>
      <c r="AE7" s="277"/>
      <c r="AF7" s="277"/>
      <c r="AG7" s="277"/>
      <c r="AH7" s="277"/>
    </row>
    <row r="8" spans="1:40" s="274" customFormat="1" ht="27" customHeight="1">
      <c r="A8" s="859" t="s">
        <v>208</v>
      </c>
      <c r="B8" s="860"/>
      <c r="C8" s="860"/>
      <c r="D8" s="860"/>
      <c r="E8" s="861"/>
      <c r="F8" s="862">
        <v>47777</v>
      </c>
      <c r="G8" s="863"/>
      <c r="H8" s="863"/>
      <c r="I8" s="864"/>
      <c r="J8" s="856">
        <v>14.3</v>
      </c>
      <c r="K8" s="857"/>
      <c r="L8" s="857"/>
      <c r="M8" s="858"/>
      <c r="N8" s="862">
        <v>333141</v>
      </c>
      <c r="O8" s="863"/>
      <c r="P8" s="863"/>
      <c r="Q8" s="865"/>
      <c r="R8" s="866">
        <v>184180</v>
      </c>
      <c r="S8" s="867"/>
      <c r="T8" s="867"/>
      <c r="U8" s="868"/>
      <c r="V8" s="866">
        <v>148961</v>
      </c>
      <c r="W8" s="867"/>
      <c r="X8" s="867"/>
      <c r="Y8" s="869"/>
      <c r="Z8" s="856">
        <v>20.307032274140603</v>
      </c>
      <c r="AA8" s="857"/>
      <c r="AB8" s="857"/>
      <c r="AC8" s="858"/>
      <c r="AD8" s="277"/>
      <c r="AE8" s="277"/>
      <c r="AF8" s="277"/>
      <c r="AG8" s="277"/>
      <c r="AH8" s="277"/>
    </row>
    <row r="9" spans="1:40" s="274" customFormat="1" ht="27" customHeight="1" thickBot="1">
      <c r="A9" s="776" t="s">
        <v>209</v>
      </c>
      <c r="B9" s="777"/>
      <c r="C9" s="777"/>
      <c r="D9" s="777"/>
      <c r="E9" s="778"/>
      <c r="F9" s="848">
        <v>54020</v>
      </c>
      <c r="G9" s="849"/>
      <c r="H9" s="849"/>
      <c r="I9" s="850"/>
      <c r="J9" s="845">
        <v>13.1</v>
      </c>
      <c r="K9" s="846"/>
      <c r="L9" s="846"/>
      <c r="M9" s="847"/>
      <c r="N9" s="848">
        <f t="shared" ref="N9" si="0">R9+V9</f>
        <v>394834</v>
      </c>
      <c r="O9" s="849"/>
      <c r="P9" s="849"/>
      <c r="Q9" s="851"/>
      <c r="R9" s="852">
        <v>215330</v>
      </c>
      <c r="S9" s="853"/>
      <c r="T9" s="853"/>
      <c r="U9" s="854"/>
      <c r="V9" s="852">
        <v>179504</v>
      </c>
      <c r="W9" s="853"/>
      <c r="X9" s="853"/>
      <c r="Y9" s="855"/>
      <c r="Z9" s="845">
        <f>(N9-N8)/N8*100</f>
        <v>18.518585223674062</v>
      </c>
      <c r="AA9" s="846"/>
      <c r="AB9" s="846"/>
      <c r="AC9" s="847"/>
      <c r="AD9" s="277"/>
      <c r="AE9" s="277"/>
      <c r="AF9" s="277"/>
      <c r="AG9" s="277"/>
      <c r="AH9" s="277"/>
    </row>
    <row r="10" spans="1:40" s="274" customFormat="1" ht="27" customHeight="1">
      <c r="A10" s="278"/>
      <c r="B10" s="278"/>
      <c r="C10" s="278"/>
      <c r="D10" s="278"/>
      <c r="E10" s="278"/>
      <c r="F10" s="278"/>
      <c r="G10" s="279"/>
      <c r="H10" s="279"/>
      <c r="I10" s="279"/>
      <c r="J10" s="279"/>
      <c r="K10" s="279"/>
      <c r="L10" s="280"/>
      <c r="M10" s="280"/>
      <c r="N10" s="280"/>
      <c r="O10" s="280"/>
      <c r="P10" s="280"/>
      <c r="Q10" s="281"/>
      <c r="R10" s="281"/>
      <c r="S10" s="281"/>
      <c r="T10" s="281"/>
      <c r="U10" s="281"/>
      <c r="V10" s="282"/>
      <c r="W10" s="282"/>
      <c r="X10" s="282"/>
      <c r="Y10" s="282"/>
      <c r="Z10" s="282"/>
      <c r="AA10" s="282"/>
      <c r="AB10" s="282"/>
      <c r="AC10" s="282"/>
      <c r="AD10" s="277"/>
      <c r="AE10" s="277"/>
      <c r="AF10" s="277"/>
      <c r="AG10" s="277"/>
      <c r="AH10" s="277"/>
    </row>
    <row r="11" spans="1:40" ht="27" customHeight="1" thickBot="1">
      <c r="A11" s="275" t="s">
        <v>10</v>
      </c>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row>
    <row r="12" spans="1:40" ht="27" customHeight="1">
      <c r="A12" s="773"/>
      <c r="B12" s="774"/>
      <c r="C12" s="774"/>
      <c r="D12" s="774"/>
      <c r="E12" s="775"/>
      <c r="F12" s="773" t="s">
        <v>154</v>
      </c>
      <c r="G12" s="774"/>
      <c r="H12" s="774"/>
      <c r="I12" s="774"/>
      <c r="J12" s="452"/>
      <c r="K12" s="453"/>
      <c r="L12" s="773" t="s">
        <v>155</v>
      </c>
      <c r="M12" s="774"/>
      <c r="N12" s="774"/>
      <c r="O12" s="774"/>
      <c r="P12" s="452"/>
      <c r="Q12" s="453"/>
      <c r="R12" s="773" t="s">
        <v>156</v>
      </c>
      <c r="S12" s="774"/>
      <c r="T12" s="774"/>
      <c r="U12" s="774"/>
      <c r="V12" s="452"/>
      <c r="W12" s="453"/>
      <c r="X12" s="779" t="s">
        <v>157</v>
      </c>
      <c r="Y12" s="774"/>
      <c r="Z12" s="774"/>
      <c r="AA12" s="774"/>
      <c r="AB12" s="452"/>
      <c r="AC12" s="453"/>
      <c r="AD12" s="779" t="s">
        <v>210</v>
      </c>
      <c r="AE12" s="774"/>
      <c r="AF12" s="774"/>
      <c r="AG12" s="774"/>
      <c r="AH12" s="452"/>
      <c r="AI12" s="453"/>
      <c r="AJ12" s="767" t="s">
        <v>158</v>
      </c>
      <c r="AK12" s="768"/>
      <c r="AL12" s="454"/>
      <c r="AM12" s="455"/>
    </row>
    <row r="13" spans="1:40" ht="27" customHeight="1" thickBot="1">
      <c r="A13" s="776"/>
      <c r="B13" s="777"/>
      <c r="C13" s="777"/>
      <c r="D13" s="777"/>
      <c r="E13" s="778"/>
      <c r="F13" s="776"/>
      <c r="G13" s="777"/>
      <c r="H13" s="777"/>
      <c r="I13" s="777"/>
      <c r="J13" s="771" t="s">
        <v>159</v>
      </c>
      <c r="K13" s="772"/>
      <c r="L13" s="776"/>
      <c r="M13" s="777"/>
      <c r="N13" s="777"/>
      <c r="O13" s="777"/>
      <c r="P13" s="771" t="s">
        <v>159</v>
      </c>
      <c r="Q13" s="772"/>
      <c r="R13" s="776"/>
      <c r="S13" s="777"/>
      <c r="T13" s="777"/>
      <c r="U13" s="777"/>
      <c r="V13" s="771" t="s">
        <v>159</v>
      </c>
      <c r="W13" s="772"/>
      <c r="X13" s="776"/>
      <c r="Y13" s="777"/>
      <c r="Z13" s="777"/>
      <c r="AA13" s="777"/>
      <c r="AB13" s="771" t="s">
        <v>159</v>
      </c>
      <c r="AC13" s="772"/>
      <c r="AD13" s="776"/>
      <c r="AE13" s="777"/>
      <c r="AF13" s="777"/>
      <c r="AG13" s="777"/>
      <c r="AH13" s="771" t="s">
        <v>159</v>
      </c>
      <c r="AI13" s="772"/>
      <c r="AJ13" s="769"/>
      <c r="AK13" s="770"/>
      <c r="AL13" s="758" t="s">
        <v>159</v>
      </c>
      <c r="AM13" s="759"/>
    </row>
    <row r="14" spans="1:40" ht="27" customHeight="1" thickBot="1">
      <c r="A14" s="760" t="s">
        <v>160</v>
      </c>
      <c r="B14" s="761"/>
      <c r="C14" s="761"/>
      <c r="D14" s="761"/>
      <c r="E14" s="761"/>
      <c r="F14" s="837">
        <v>33389</v>
      </c>
      <c r="G14" s="838"/>
      <c r="H14" s="840">
        <v>5.9</v>
      </c>
      <c r="I14" s="840"/>
      <c r="J14" s="835">
        <v>3917</v>
      </c>
      <c r="K14" s="836"/>
      <c r="L14" s="837">
        <v>37128</v>
      </c>
      <c r="M14" s="838"/>
      <c r="N14" s="840">
        <v>6.2</v>
      </c>
      <c r="O14" s="840"/>
      <c r="P14" s="835">
        <v>4028</v>
      </c>
      <c r="Q14" s="836"/>
      <c r="R14" s="837">
        <v>41788</v>
      </c>
      <c r="S14" s="838"/>
      <c r="T14" s="840">
        <v>6.6</v>
      </c>
      <c r="U14" s="840"/>
      <c r="V14" s="835">
        <v>4253</v>
      </c>
      <c r="W14" s="836"/>
      <c r="X14" s="837">
        <v>47777</v>
      </c>
      <c r="Y14" s="838"/>
      <c r="Z14" s="840">
        <v>7</v>
      </c>
      <c r="AA14" s="840"/>
      <c r="AB14" s="835">
        <v>4514</v>
      </c>
      <c r="AC14" s="836"/>
      <c r="AD14" s="837">
        <f>SUM(AD15:AD22)</f>
        <v>54020</v>
      </c>
      <c r="AE14" s="838"/>
      <c r="AF14" s="840">
        <v>7.3</v>
      </c>
      <c r="AG14" s="840"/>
      <c r="AH14" s="835">
        <f>SUM(AH15:AH22)</f>
        <v>4795</v>
      </c>
      <c r="AI14" s="836"/>
      <c r="AJ14" s="841">
        <f>((AD14-X14)/X14)*100</f>
        <v>13.066956903949601</v>
      </c>
      <c r="AK14" s="842"/>
      <c r="AL14" s="843">
        <f>((AH14-AB14)/AB14)*100</f>
        <v>6.2250775365529458</v>
      </c>
      <c r="AM14" s="844"/>
    </row>
    <row r="15" spans="1:40" ht="27" customHeight="1" thickTop="1">
      <c r="A15" s="822" t="s">
        <v>161</v>
      </c>
      <c r="B15" s="825" t="s">
        <v>162</v>
      </c>
      <c r="C15" s="826"/>
      <c r="D15" s="826"/>
      <c r="E15" s="826"/>
      <c r="F15" s="655">
        <v>900</v>
      </c>
      <c r="G15" s="656"/>
      <c r="H15" s="800">
        <v>2.9</v>
      </c>
      <c r="I15" s="800"/>
      <c r="J15" s="657">
        <v>219</v>
      </c>
      <c r="K15" s="658"/>
      <c r="L15" s="655">
        <v>1179</v>
      </c>
      <c r="M15" s="656"/>
      <c r="N15" s="800">
        <v>3.1</v>
      </c>
      <c r="O15" s="800"/>
      <c r="P15" s="657">
        <v>249</v>
      </c>
      <c r="Q15" s="658"/>
      <c r="R15" s="655">
        <v>1665</v>
      </c>
      <c r="S15" s="656"/>
      <c r="T15" s="800">
        <v>3.2</v>
      </c>
      <c r="U15" s="800"/>
      <c r="V15" s="657">
        <v>380</v>
      </c>
      <c r="W15" s="658"/>
      <c r="X15" s="655">
        <v>2205</v>
      </c>
      <c r="Y15" s="656"/>
      <c r="Z15" s="800">
        <v>3.4</v>
      </c>
      <c r="AA15" s="800"/>
      <c r="AB15" s="657">
        <v>508</v>
      </c>
      <c r="AC15" s="658"/>
      <c r="AD15" s="655">
        <v>2699</v>
      </c>
      <c r="AE15" s="656"/>
      <c r="AF15" s="800">
        <v>3.7</v>
      </c>
      <c r="AG15" s="800"/>
      <c r="AH15" s="833">
        <v>598</v>
      </c>
      <c r="AI15" s="834"/>
      <c r="AJ15" s="802">
        <f t="shared" ref="AJ15:AJ27" si="1">((AD15-X15)/X15)*100</f>
        <v>22.403628117913833</v>
      </c>
      <c r="AK15" s="803"/>
      <c r="AL15" s="796">
        <f t="shared" ref="AL15:AL27" si="2">((AH15-AB15)/AB15)*100</f>
        <v>17.716535433070867</v>
      </c>
      <c r="AM15" s="797"/>
    </row>
    <row r="16" spans="1:40" ht="27" customHeight="1">
      <c r="A16" s="823"/>
      <c r="B16" s="725" t="s">
        <v>24</v>
      </c>
      <c r="C16" s="726"/>
      <c r="D16" s="726"/>
      <c r="E16" s="839"/>
      <c r="F16" s="655">
        <v>2780</v>
      </c>
      <c r="G16" s="656"/>
      <c r="H16" s="800">
        <v>5.5</v>
      </c>
      <c r="I16" s="800"/>
      <c r="J16" s="657">
        <v>448</v>
      </c>
      <c r="K16" s="658"/>
      <c r="L16" s="655">
        <v>2979</v>
      </c>
      <c r="M16" s="656"/>
      <c r="N16" s="800">
        <v>5.8</v>
      </c>
      <c r="O16" s="800"/>
      <c r="P16" s="657">
        <v>453</v>
      </c>
      <c r="Q16" s="658"/>
      <c r="R16" s="655">
        <v>3126</v>
      </c>
      <c r="S16" s="656"/>
      <c r="T16" s="800">
        <v>6.1</v>
      </c>
      <c r="U16" s="800"/>
      <c r="V16" s="657">
        <v>448</v>
      </c>
      <c r="W16" s="658"/>
      <c r="X16" s="655">
        <v>3451</v>
      </c>
      <c r="Y16" s="656"/>
      <c r="Z16" s="800">
        <v>6.3</v>
      </c>
      <c r="AA16" s="800"/>
      <c r="AB16" s="657">
        <v>455</v>
      </c>
      <c r="AC16" s="658"/>
      <c r="AD16" s="655">
        <v>3694</v>
      </c>
      <c r="AE16" s="656"/>
      <c r="AF16" s="800">
        <v>6.5</v>
      </c>
      <c r="AG16" s="800"/>
      <c r="AH16" s="657">
        <v>450</v>
      </c>
      <c r="AI16" s="658"/>
      <c r="AJ16" s="802">
        <f t="shared" si="1"/>
        <v>7.0414372645609973</v>
      </c>
      <c r="AK16" s="803"/>
      <c r="AL16" s="796">
        <f t="shared" si="2"/>
        <v>-1.098901098901099</v>
      </c>
      <c r="AM16" s="797"/>
    </row>
    <row r="17" spans="1:39" ht="27" customHeight="1">
      <c r="A17" s="823"/>
      <c r="B17" s="725" t="s">
        <v>163</v>
      </c>
      <c r="C17" s="726"/>
      <c r="D17" s="726"/>
      <c r="E17" s="726"/>
      <c r="F17" s="830">
        <v>4197</v>
      </c>
      <c r="G17" s="831"/>
      <c r="H17" s="832">
        <v>5.3</v>
      </c>
      <c r="I17" s="832"/>
      <c r="J17" s="657">
        <v>723</v>
      </c>
      <c r="K17" s="658"/>
      <c r="L17" s="830">
        <v>4697</v>
      </c>
      <c r="M17" s="831"/>
      <c r="N17" s="832">
        <v>5.4</v>
      </c>
      <c r="O17" s="832"/>
      <c r="P17" s="657">
        <v>729</v>
      </c>
      <c r="Q17" s="658"/>
      <c r="R17" s="830">
        <v>5295</v>
      </c>
      <c r="S17" s="831"/>
      <c r="T17" s="832">
        <v>5.6</v>
      </c>
      <c r="U17" s="832"/>
      <c r="V17" s="657">
        <v>735</v>
      </c>
      <c r="W17" s="658"/>
      <c r="X17" s="830">
        <v>5990</v>
      </c>
      <c r="Y17" s="831"/>
      <c r="Z17" s="832">
        <v>6</v>
      </c>
      <c r="AA17" s="832"/>
      <c r="AB17" s="657">
        <v>765</v>
      </c>
      <c r="AC17" s="658"/>
      <c r="AD17" s="830">
        <v>6756</v>
      </c>
      <c r="AE17" s="831"/>
      <c r="AF17" s="800">
        <v>6.4</v>
      </c>
      <c r="AG17" s="800"/>
      <c r="AH17" s="657">
        <v>882</v>
      </c>
      <c r="AI17" s="658"/>
      <c r="AJ17" s="802">
        <f t="shared" si="1"/>
        <v>12.787979966611019</v>
      </c>
      <c r="AK17" s="803"/>
      <c r="AL17" s="796">
        <f t="shared" si="2"/>
        <v>15.294117647058824</v>
      </c>
      <c r="AM17" s="797"/>
    </row>
    <row r="18" spans="1:39" ht="27" customHeight="1">
      <c r="A18" s="823"/>
      <c r="B18" s="725" t="s">
        <v>40</v>
      </c>
      <c r="C18" s="726"/>
      <c r="D18" s="726"/>
      <c r="E18" s="726"/>
      <c r="F18" s="655">
        <v>7660</v>
      </c>
      <c r="G18" s="656"/>
      <c r="H18" s="800">
        <v>4.2</v>
      </c>
      <c r="I18" s="800"/>
      <c r="J18" s="657">
        <v>583</v>
      </c>
      <c r="K18" s="658"/>
      <c r="L18" s="655">
        <v>8493</v>
      </c>
      <c r="M18" s="656"/>
      <c r="N18" s="800">
        <v>4.7</v>
      </c>
      <c r="O18" s="800"/>
      <c r="P18" s="657">
        <v>586</v>
      </c>
      <c r="Q18" s="658"/>
      <c r="R18" s="655">
        <v>9491</v>
      </c>
      <c r="S18" s="656"/>
      <c r="T18" s="800">
        <v>5.5</v>
      </c>
      <c r="U18" s="800"/>
      <c r="V18" s="657">
        <v>579</v>
      </c>
      <c r="W18" s="658"/>
      <c r="X18" s="655">
        <v>10797</v>
      </c>
      <c r="Y18" s="656"/>
      <c r="Z18" s="800">
        <v>6</v>
      </c>
      <c r="AA18" s="800"/>
      <c r="AB18" s="657">
        <v>591</v>
      </c>
      <c r="AC18" s="658"/>
      <c r="AD18" s="655">
        <v>12301</v>
      </c>
      <c r="AE18" s="656"/>
      <c r="AF18" s="800">
        <v>6.5</v>
      </c>
      <c r="AG18" s="800"/>
      <c r="AH18" s="657">
        <v>589</v>
      </c>
      <c r="AI18" s="658"/>
      <c r="AJ18" s="802">
        <f t="shared" si="1"/>
        <v>13.929795313513013</v>
      </c>
      <c r="AK18" s="803"/>
      <c r="AL18" s="796">
        <f t="shared" si="2"/>
        <v>-0.33840947546531303</v>
      </c>
      <c r="AM18" s="797"/>
    </row>
    <row r="19" spans="1:39" ht="27" customHeight="1">
      <c r="A19" s="823"/>
      <c r="B19" s="725" t="s">
        <v>48</v>
      </c>
      <c r="C19" s="726"/>
      <c r="D19" s="726"/>
      <c r="E19" s="726"/>
      <c r="F19" s="830">
        <v>7338</v>
      </c>
      <c r="G19" s="831"/>
      <c r="H19" s="832">
        <v>6.5</v>
      </c>
      <c r="I19" s="832"/>
      <c r="J19" s="657">
        <v>259</v>
      </c>
      <c r="K19" s="658"/>
      <c r="L19" s="830">
        <v>7900</v>
      </c>
      <c r="M19" s="831"/>
      <c r="N19" s="832">
        <v>6.7</v>
      </c>
      <c r="O19" s="832"/>
      <c r="P19" s="657">
        <v>258</v>
      </c>
      <c r="Q19" s="658"/>
      <c r="R19" s="830">
        <v>8775</v>
      </c>
      <c r="S19" s="831"/>
      <c r="T19" s="832">
        <v>7.1</v>
      </c>
      <c r="U19" s="832"/>
      <c r="V19" s="657">
        <v>264</v>
      </c>
      <c r="W19" s="658"/>
      <c r="X19" s="830">
        <v>9768</v>
      </c>
      <c r="Y19" s="831"/>
      <c r="Z19" s="832">
        <v>7.5</v>
      </c>
      <c r="AA19" s="832"/>
      <c r="AB19" s="657">
        <v>266</v>
      </c>
      <c r="AC19" s="658"/>
      <c r="AD19" s="830">
        <v>10894</v>
      </c>
      <c r="AE19" s="831"/>
      <c r="AF19" s="800">
        <v>8</v>
      </c>
      <c r="AG19" s="800"/>
      <c r="AH19" s="657">
        <v>272</v>
      </c>
      <c r="AI19" s="658"/>
      <c r="AJ19" s="802">
        <f t="shared" si="1"/>
        <v>11.527436527436526</v>
      </c>
      <c r="AK19" s="803"/>
      <c r="AL19" s="796">
        <f t="shared" si="2"/>
        <v>2.2556390977443606</v>
      </c>
      <c r="AM19" s="797"/>
    </row>
    <row r="20" spans="1:39" ht="27" customHeight="1">
      <c r="A20" s="823"/>
      <c r="B20" s="725" t="s">
        <v>164</v>
      </c>
      <c r="C20" s="726"/>
      <c r="D20" s="726"/>
      <c r="E20" s="726"/>
      <c r="F20" s="655">
        <v>981</v>
      </c>
      <c r="G20" s="656"/>
      <c r="H20" s="800">
        <v>14.9</v>
      </c>
      <c r="I20" s="800"/>
      <c r="J20" s="808">
        <v>77</v>
      </c>
      <c r="K20" s="809"/>
      <c r="L20" s="655">
        <v>1081</v>
      </c>
      <c r="M20" s="656"/>
      <c r="N20" s="800">
        <v>14.9</v>
      </c>
      <c r="O20" s="800"/>
      <c r="P20" s="808">
        <v>76</v>
      </c>
      <c r="Q20" s="809"/>
      <c r="R20" s="655">
        <v>1184</v>
      </c>
      <c r="S20" s="656"/>
      <c r="T20" s="800">
        <v>14.4</v>
      </c>
      <c r="U20" s="800"/>
      <c r="V20" s="808">
        <v>72</v>
      </c>
      <c r="W20" s="809"/>
      <c r="X20" s="655">
        <v>1314</v>
      </c>
      <c r="Y20" s="656"/>
      <c r="Z20" s="800">
        <v>13.6</v>
      </c>
      <c r="AA20" s="800"/>
      <c r="AB20" s="808">
        <v>72</v>
      </c>
      <c r="AC20" s="809"/>
      <c r="AD20" s="655">
        <v>1405</v>
      </c>
      <c r="AE20" s="656"/>
      <c r="AF20" s="800">
        <v>14.5</v>
      </c>
      <c r="AG20" s="800"/>
      <c r="AH20" s="657">
        <v>71</v>
      </c>
      <c r="AI20" s="658"/>
      <c r="AJ20" s="802">
        <f t="shared" si="1"/>
        <v>6.9254185692541856</v>
      </c>
      <c r="AK20" s="803"/>
      <c r="AL20" s="796">
        <f t="shared" si="2"/>
        <v>-1.3888888888888888</v>
      </c>
      <c r="AM20" s="797"/>
    </row>
    <row r="21" spans="1:39" ht="27" customHeight="1">
      <c r="A21" s="823"/>
      <c r="B21" s="827" t="s">
        <v>61</v>
      </c>
      <c r="C21" s="828"/>
      <c r="D21" s="828"/>
      <c r="E21" s="829"/>
      <c r="F21" s="655">
        <v>2997</v>
      </c>
      <c r="G21" s="656"/>
      <c r="H21" s="800">
        <v>8.9</v>
      </c>
      <c r="I21" s="800"/>
      <c r="J21" s="806">
        <v>786</v>
      </c>
      <c r="K21" s="807"/>
      <c r="L21" s="655">
        <v>3405</v>
      </c>
      <c r="M21" s="656"/>
      <c r="N21" s="800">
        <v>9.3000000000000007</v>
      </c>
      <c r="O21" s="800"/>
      <c r="P21" s="806">
        <v>850</v>
      </c>
      <c r="Q21" s="807"/>
      <c r="R21" s="655">
        <v>3873</v>
      </c>
      <c r="S21" s="656"/>
      <c r="T21" s="800">
        <v>9.9</v>
      </c>
      <c r="U21" s="800"/>
      <c r="V21" s="806">
        <v>937</v>
      </c>
      <c r="W21" s="807"/>
      <c r="X21" s="655">
        <v>4467</v>
      </c>
      <c r="Y21" s="656"/>
      <c r="Z21" s="800">
        <v>10.6</v>
      </c>
      <c r="AA21" s="800"/>
      <c r="AB21" s="806">
        <v>1012</v>
      </c>
      <c r="AC21" s="807"/>
      <c r="AD21" s="655">
        <v>5083</v>
      </c>
      <c r="AE21" s="656"/>
      <c r="AF21" s="800">
        <v>11.4</v>
      </c>
      <c r="AG21" s="800"/>
      <c r="AH21" s="657">
        <v>1080</v>
      </c>
      <c r="AI21" s="658"/>
      <c r="AJ21" s="802">
        <f t="shared" si="1"/>
        <v>13.790015670472352</v>
      </c>
      <c r="AK21" s="803"/>
      <c r="AL21" s="796">
        <f t="shared" si="2"/>
        <v>6.7193675889328066</v>
      </c>
      <c r="AM21" s="797"/>
    </row>
    <row r="22" spans="1:39" ht="27" customHeight="1" thickBot="1">
      <c r="A22" s="824"/>
      <c r="B22" s="798" t="s">
        <v>165</v>
      </c>
      <c r="C22" s="799"/>
      <c r="D22" s="799"/>
      <c r="E22" s="799"/>
      <c r="F22" s="793">
        <v>6536</v>
      </c>
      <c r="G22" s="794"/>
      <c r="H22" s="795">
        <v>5.3</v>
      </c>
      <c r="I22" s="795"/>
      <c r="J22" s="791">
        <v>822</v>
      </c>
      <c r="K22" s="792"/>
      <c r="L22" s="793">
        <v>7394</v>
      </c>
      <c r="M22" s="794"/>
      <c r="N22" s="795">
        <v>5.7</v>
      </c>
      <c r="O22" s="795"/>
      <c r="P22" s="791">
        <v>827</v>
      </c>
      <c r="Q22" s="792"/>
      <c r="R22" s="793">
        <v>8379</v>
      </c>
      <c r="S22" s="794"/>
      <c r="T22" s="795">
        <v>6.4</v>
      </c>
      <c r="U22" s="795"/>
      <c r="V22" s="791">
        <v>838</v>
      </c>
      <c r="W22" s="792"/>
      <c r="X22" s="793">
        <v>9785</v>
      </c>
      <c r="Y22" s="794"/>
      <c r="Z22" s="795">
        <v>6.6</v>
      </c>
      <c r="AA22" s="795"/>
      <c r="AB22" s="791">
        <v>845</v>
      </c>
      <c r="AC22" s="792"/>
      <c r="AD22" s="793">
        <v>11188</v>
      </c>
      <c r="AE22" s="794"/>
      <c r="AF22" s="795">
        <v>6.5</v>
      </c>
      <c r="AG22" s="795"/>
      <c r="AH22" s="791">
        <v>853</v>
      </c>
      <c r="AI22" s="792"/>
      <c r="AJ22" s="804">
        <f t="shared" si="1"/>
        <v>14.3382728666326</v>
      </c>
      <c r="AK22" s="805"/>
      <c r="AL22" s="784">
        <f t="shared" si="2"/>
        <v>0.94674556213017758</v>
      </c>
      <c r="AM22" s="785"/>
    </row>
    <row r="23" spans="1:39" ht="27" customHeight="1">
      <c r="A23" s="669" t="s">
        <v>166</v>
      </c>
      <c r="B23" s="820" t="s">
        <v>167</v>
      </c>
      <c r="C23" s="821"/>
      <c r="D23" s="821"/>
      <c r="E23" s="821"/>
      <c r="F23" s="814">
        <v>17421</v>
      </c>
      <c r="G23" s="815"/>
      <c r="H23" s="801">
        <v>3.6</v>
      </c>
      <c r="I23" s="801"/>
      <c r="J23" s="812">
        <v>1772</v>
      </c>
      <c r="K23" s="813"/>
      <c r="L23" s="814">
        <v>19874</v>
      </c>
      <c r="M23" s="815"/>
      <c r="N23" s="801">
        <v>3.7</v>
      </c>
      <c r="O23" s="801"/>
      <c r="P23" s="812">
        <v>1865</v>
      </c>
      <c r="Q23" s="813"/>
      <c r="R23" s="814">
        <v>23068</v>
      </c>
      <c r="S23" s="815"/>
      <c r="T23" s="801">
        <v>3.8</v>
      </c>
      <c r="U23" s="801"/>
      <c r="V23" s="812">
        <v>2033</v>
      </c>
      <c r="W23" s="813"/>
      <c r="X23" s="814">
        <v>27207</v>
      </c>
      <c r="Y23" s="815"/>
      <c r="Z23" s="801">
        <v>4</v>
      </c>
      <c r="AA23" s="801"/>
      <c r="AB23" s="812">
        <v>2223</v>
      </c>
      <c r="AC23" s="813"/>
      <c r="AD23" s="814">
        <v>31355</v>
      </c>
      <c r="AE23" s="815"/>
      <c r="AF23" s="801">
        <v>4.0999999999999996</v>
      </c>
      <c r="AG23" s="801"/>
      <c r="AH23" s="812">
        <v>2400</v>
      </c>
      <c r="AI23" s="813"/>
      <c r="AJ23" s="816">
        <f t="shared" si="1"/>
        <v>15.246076377402872</v>
      </c>
      <c r="AK23" s="817"/>
      <c r="AL23" s="810">
        <f t="shared" si="2"/>
        <v>7.9622132253711202</v>
      </c>
      <c r="AM23" s="811"/>
    </row>
    <row r="24" spans="1:39" ht="27" customHeight="1">
      <c r="A24" s="818"/>
      <c r="B24" s="725" t="s">
        <v>168</v>
      </c>
      <c r="C24" s="726"/>
      <c r="D24" s="726"/>
      <c r="E24" s="726"/>
      <c r="F24" s="655">
        <v>5677</v>
      </c>
      <c r="G24" s="656"/>
      <c r="H24" s="800">
        <v>5.0999999999999996</v>
      </c>
      <c r="I24" s="800"/>
      <c r="J24" s="808">
        <v>977</v>
      </c>
      <c r="K24" s="809"/>
      <c r="L24" s="655">
        <v>6169</v>
      </c>
      <c r="M24" s="656"/>
      <c r="N24" s="800">
        <v>5.4</v>
      </c>
      <c r="O24" s="800"/>
      <c r="P24" s="808">
        <v>996</v>
      </c>
      <c r="Q24" s="809"/>
      <c r="R24" s="655">
        <v>6749</v>
      </c>
      <c r="S24" s="656"/>
      <c r="T24" s="800">
        <v>5.7</v>
      </c>
      <c r="U24" s="800"/>
      <c r="V24" s="808">
        <v>1001</v>
      </c>
      <c r="W24" s="809"/>
      <c r="X24" s="655">
        <v>7624</v>
      </c>
      <c r="Y24" s="656"/>
      <c r="Z24" s="800">
        <v>6</v>
      </c>
      <c r="AA24" s="800"/>
      <c r="AB24" s="808">
        <v>1041</v>
      </c>
      <c r="AC24" s="809"/>
      <c r="AD24" s="655">
        <v>8570</v>
      </c>
      <c r="AE24" s="656"/>
      <c r="AF24" s="801">
        <v>6.4</v>
      </c>
      <c r="AG24" s="801"/>
      <c r="AH24" s="808">
        <v>1097</v>
      </c>
      <c r="AI24" s="809"/>
      <c r="AJ24" s="802">
        <f t="shared" si="1"/>
        <v>12.408184679958028</v>
      </c>
      <c r="AK24" s="803"/>
      <c r="AL24" s="796">
        <f t="shared" si="2"/>
        <v>5.3794428434197883</v>
      </c>
      <c r="AM24" s="797"/>
    </row>
    <row r="25" spans="1:39" ht="27" customHeight="1">
      <c r="A25" s="818"/>
      <c r="B25" s="725" t="s">
        <v>169</v>
      </c>
      <c r="C25" s="726"/>
      <c r="D25" s="726"/>
      <c r="E25" s="726"/>
      <c r="F25" s="655">
        <v>3854</v>
      </c>
      <c r="G25" s="656"/>
      <c r="H25" s="800">
        <v>10</v>
      </c>
      <c r="I25" s="800"/>
      <c r="J25" s="806">
        <v>708</v>
      </c>
      <c r="K25" s="807"/>
      <c r="L25" s="655">
        <v>4203</v>
      </c>
      <c r="M25" s="656"/>
      <c r="N25" s="800">
        <v>9.9</v>
      </c>
      <c r="O25" s="800"/>
      <c r="P25" s="806">
        <v>707</v>
      </c>
      <c r="Q25" s="807"/>
      <c r="R25" s="655">
        <v>4586</v>
      </c>
      <c r="S25" s="656"/>
      <c r="T25" s="800">
        <v>10.199999999999999</v>
      </c>
      <c r="U25" s="800"/>
      <c r="V25" s="806">
        <v>739</v>
      </c>
      <c r="W25" s="807"/>
      <c r="X25" s="655">
        <v>5123</v>
      </c>
      <c r="Y25" s="656"/>
      <c r="Z25" s="800">
        <v>10.8</v>
      </c>
      <c r="AA25" s="800"/>
      <c r="AB25" s="806">
        <v>757</v>
      </c>
      <c r="AC25" s="807"/>
      <c r="AD25" s="655">
        <v>5619</v>
      </c>
      <c r="AE25" s="656"/>
      <c r="AF25" s="801">
        <v>11.1</v>
      </c>
      <c r="AG25" s="801"/>
      <c r="AH25" s="806">
        <v>788</v>
      </c>
      <c r="AI25" s="807"/>
      <c r="AJ25" s="802">
        <f t="shared" si="1"/>
        <v>9.6818270544602782</v>
      </c>
      <c r="AK25" s="803"/>
      <c r="AL25" s="796">
        <f t="shared" si="2"/>
        <v>4.0951122853368567</v>
      </c>
      <c r="AM25" s="797"/>
    </row>
    <row r="26" spans="1:39" ht="27" customHeight="1">
      <c r="A26" s="818"/>
      <c r="B26" s="725" t="s">
        <v>112</v>
      </c>
      <c r="C26" s="726"/>
      <c r="D26" s="726"/>
      <c r="E26" s="726"/>
      <c r="F26" s="655">
        <v>1702</v>
      </c>
      <c r="G26" s="656"/>
      <c r="H26" s="800">
        <v>27.4</v>
      </c>
      <c r="I26" s="800"/>
      <c r="J26" s="657">
        <v>330</v>
      </c>
      <c r="K26" s="658"/>
      <c r="L26" s="655">
        <v>1827</v>
      </c>
      <c r="M26" s="656"/>
      <c r="N26" s="800">
        <v>32.4</v>
      </c>
      <c r="O26" s="800"/>
      <c r="P26" s="657">
        <v>334</v>
      </c>
      <c r="Q26" s="658"/>
      <c r="R26" s="655">
        <v>1971</v>
      </c>
      <c r="S26" s="656"/>
      <c r="T26" s="800">
        <v>40.1</v>
      </c>
      <c r="U26" s="800"/>
      <c r="V26" s="657">
        <v>353</v>
      </c>
      <c r="W26" s="658"/>
      <c r="X26" s="655">
        <v>2155</v>
      </c>
      <c r="Y26" s="656"/>
      <c r="Z26" s="800">
        <v>44.4</v>
      </c>
      <c r="AA26" s="800"/>
      <c r="AB26" s="657">
        <v>362</v>
      </c>
      <c r="AC26" s="658"/>
      <c r="AD26" s="655">
        <v>2335</v>
      </c>
      <c r="AE26" s="656"/>
      <c r="AF26" s="801">
        <v>50.3</v>
      </c>
      <c r="AG26" s="801"/>
      <c r="AH26" s="657">
        <v>370</v>
      </c>
      <c r="AI26" s="658"/>
      <c r="AJ26" s="802">
        <f t="shared" si="1"/>
        <v>8.3526682134570756</v>
      </c>
      <c r="AK26" s="803"/>
      <c r="AL26" s="796">
        <f t="shared" si="2"/>
        <v>2.2099447513812152</v>
      </c>
      <c r="AM26" s="797"/>
    </row>
    <row r="27" spans="1:39" ht="27" customHeight="1" thickBot="1">
      <c r="A27" s="819"/>
      <c r="B27" s="798" t="s">
        <v>170</v>
      </c>
      <c r="C27" s="799"/>
      <c r="D27" s="799"/>
      <c r="E27" s="799"/>
      <c r="F27" s="793">
        <v>4735</v>
      </c>
      <c r="G27" s="794"/>
      <c r="H27" s="795">
        <v>3.9</v>
      </c>
      <c r="I27" s="795"/>
      <c r="J27" s="791">
        <v>130</v>
      </c>
      <c r="K27" s="792"/>
      <c r="L27" s="793">
        <v>5055</v>
      </c>
      <c r="M27" s="794"/>
      <c r="N27" s="795">
        <v>4.0999999999999996</v>
      </c>
      <c r="O27" s="795"/>
      <c r="P27" s="791">
        <v>126</v>
      </c>
      <c r="Q27" s="792"/>
      <c r="R27" s="793">
        <v>5414</v>
      </c>
      <c r="S27" s="794"/>
      <c r="T27" s="795">
        <v>4.3</v>
      </c>
      <c r="U27" s="795"/>
      <c r="V27" s="791">
        <v>127</v>
      </c>
      <c r="W27" s="792"/>
      <c r="X27" s="793">
        <v>5668</v>
      </c>
      <c r="Y27" s="794"/>
      <c r="Z27" s="795">
        <v>4.7</v>
      </c>
      <c r="AA27" s="795"/>
      <c r="AB27" s="791">
        <v>131</v>
      </c>
      <c r="AC27" s="792"/>
      <c r="AD27" s="793">
        <v>6141</v>
      </c>
      <c r="AE27" s="794"/>
      <c r="AF27" s="795">
        <v>5</v>
      </c>
      <c r="AG27" s="795"/>
      <c r="AH27" s="791">
        <v>140</v>
      </c>
      <c r="AI27" s="792"/>
      <c r="AJ27" s="804">
        <f t="shared" si="1"/>
        <v>8.3450952717007763</v>
      </c>
      <c r="AK27" s="805"/>
      <c r="AL27" s="784">
        <f t="shared" si="2"/>
        <v>6.8702290076335881</v>
      </c>
      <c r="AM27" s="785"/>
    </row>
    <row r="28" spans="1:39" ht="27" customHeight="1">
      <c r="A28" s="287"/>
      <c r="B28" s="288"/>
      <c r="C28" s="288"/>
      <c r="D28" s="288"/>
      <c r="E28" s="288"/>
      <c r="F28" s="281"/>
      <c r="G28" s="281"/>
      <c r="H28" s="289"/>
      <c r="I28" s="289"/>
      <c r="J28" s="282"/>
      <c r="K28" s="282"/>
      <c r="L28" s="281"/>
      <c r="M28" s="281"/>
      <c r="N28" s="289"/>
      <c r="O28" s="289"/>
      <c r="P28" s="282"/>
      <c r="Q28" s="282"/>
      <c r="R28" s="281"/>
      <c r="S28" s="281"/>
      <c r="T28" s="289"/>
      <c r="U28" s="289"/>
      <c r="V28" s="282"/>
      <c r="W28" s="282"/>
      <c r="X28" s="281"/>
      <c r="Y28" s="281"/>
      <c r="Z28" s="289"/>
      <c r="AA28" s="289"/>
      <c r="AB28" s="282"/>
      <c r="AC28" s="282"/>
      <c r="AD28" s="290"/>
      <c r="AE28" s="290"/>
      <c r="AF28" s="291"/>
      <c r="AG28" s="291"/>
      <c r="AH28" s="291"/>
      <c r="AI28" s="292"/>
      <c r="AJ28" s="274"/>
      <c r="AK28" s="274"/>
      <c r="AL28" s="274"/>
      <c r="AM28" s="274"/>
    </row>
    <row r="29" spans="1:39" ht="27" customHeight="1">
      <c r="A29" s="293" t="s">
        <v>68</v>
      </c>
      <c r="B29" s="786" t="s">
        <v>171</v>
      </c>
      <c r="C29" s="787"/>
      <c r="D29" s="787"/>
      <c r="E29" s="787"/>
      <c r="F29" s="787"/>
      <c r="G29" s="787"/>
      <c r="H29" s="787"/>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87"/>
      <c r="AK29" s="787"/>
      <c r="AL29" s="787"/>
      <c r="AM29" s="787"/>
    </row>
    <row r="30" spans="1:39" ht="27" customHeight="1">
      <c r="A30" s="294" t="s">
        <v>69</v>
      </c>
      <c r="B30" s="788" t="s">
        <v>172</v>
      </c>
      <c r="C30" s="788"/>
      <c r="D30" s="788"/>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9"/>
      <c r="AJ30" s="789"/>
      <c r="AK30" s="789"/>
      <c r="AL30" s="789"/>
      <c r="AM30" s="789"/>
    </row>
    <row r="31" spans="1:39" ht="27" customHeight="1">
      <c r="A31" s="295" t="s">
        <v>71</v>
      </c>
      <c r="B31" s="790" t="s">
        <v>173</v>
      </c>
      <c r="C31" s="790"/>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c r="AC31" s="790"/>
      <c r="AD31" s="790"/>
      <c r="AE31" s="790"/>
      <c r="AF31" s="790"/>
      <c r="AG31" s="790"/>
      <c r="AH31" s="790"/>
      <c r="AI31" s="296"/>
      <c r="AJ31" s="296"/>
      <c r="AK31" s="296"/>
      <c r="AL31" s="296"/>
      <c r="AM31" s="296"/>
    </row>
    <row r="32" spans="1:39" ht="27" customHeight="1">
      <c r="A32" s="287"/>
      <c r="B32" s="288"/>
      <c r="C32" s="288"/>
      <c r="D32" s="288"/>
      <c r="E32" s="288"/>
      <c r="F32" s="288"/>
      <c r="G32" s="288"/>
      <c r="H32" s="288"/>
      <c r="I32" s="297"/>
      <c r="J32" s="297"/>
      <c r="K32" s="297"/>
      <c r="L32" s="288"/>
      <c r="M32" s="288"/>
      <c r="N32" s="288"/>
      <c r="O32" s="297"/>
      <c r="P32" s="297"/>
      <c r="Q32" s="297"/>
      <c r="R32" s="288"/>
      <c r="S32" s="288"/>
      <c r="T32" s="288"/>
      <c r="U32" s="297"/>
      <c r="V32" s="297"/>
      <c r="W32" s="297"/>
      <c r="X32" s="297"/>
      <c r="Y32" s="297"/>
      <c r="Z32" s="281"/>
      <c r="AA32" s="281"/>
      <c r="AB32" s="281"/>
      <c r="AC32" s="281"/>
      <c r="AD32" s="281"/>
      <c r="AE32" s="281"/>
      <c r="AF32" s="281"/>
      <c r="AG32" s="292"/>
      <c r="AH32" s="292"/>
      <c r="AI32" s="292"/>
      <c r="AJ32" s="292"/>
      <c r="AK32" s="292"/>
      <c r="AL32" s="298"/>
      <c r="AM32" s="298"/>
    </row>
    <row r="33" spans="1:39" ht="27" customHeight="1" thickBot="1">
      <c r="A33" s="299" t="s">
        <v>11</v>
      </c>
      <c r="B33" s="288"/>
      <c r="C33" s="288"/>
      <c r="D33" s="288"/>
      <c r="E33" s="288"/>
      <c r="F33" s="288"/>
      <c r="G33" s="288"/>
      <c r="H33" s="288"/>
      <c r="I33" s="297"/>
      <c r="J33" s="297"/>
      <c r="K33" s="297"/>
      <c r="L33" s="288"/>
      <c r="M33" s="288"/>
      <c r="N33" s="288"/>
      <c r="O33" s="297"/>
      <c r="P33" s="297"/>
      <c r="Q33" s="297"/>
      <c r="R33" s="288"/>
      <c r="S33" s="288"/>
      <c r="T33" s="288"/>
      <c r="U33" s="297"/>
      <c r="V33" s="297"/>
      <c r="W33" s="297"/>
      <c r="X33" s="297"/>
      <c r="Y33" s="297"/>
      <c r="Z33" s="281"/>
      <c r="AA33" s="281"/>
      <c r="AB33" s="281"/>
      <c r="AC33" s="281"/>
      <c r="AD33" s="281"/>
      <c r="AE33" s="281"/>
      <c r="AF33" s="281"/>
      <c r="AG33" s="292"/>
      <c r="AH33" s="292"/>
      <c r="AI33" s="292"/>
      <c r="AJ33" s="292"/>
      <c r="AK33" s="292"/>
      <c r="AL33" s="298"/>
      <c r="AM33" s="298"/>
    </row>
    <row r="34" spans="1:39" ht="27" customHeight="1">
      <c r="A34" s="773"/>
      <c r="B34" s="774"/>
      <c r="C34" s="774"/>
      <c r="D34" s="774"/>
      <c r="E34" s="775"/>
      <c r="F34" s="773" t="s">
        <v>154</v>
      </c>
      <c r="G34" s="774"/>
      <c r="H34" s="774"/>
      <c r="I34" s="774"/>
      <c r="J34" s="284"/>
      <c r="K34" s="284"/>
      <c r="L34" s="773" t="s">
        <v>155</v>
      </c>
      <c r="M34" s="774"/>
      <c r="N34" s="774"/>
      <c r="O34" s="774"/>
      <c r="P34" s="284"/>
      <c r="Q34" s="284"/>
      <c r="R34" s="773" t="s">
        <v>156</v>
      </c>
      <c r="S34" s="774"/>
      <c r="T34" s="774"/>
      <c r="U34" s="774"/>
      <c r="V34" s="284"/>
      <c r="W34" s="284"/>
      <c r="X34" s="779" t="s">
        <v>157</v>
      </c>
      <c r="Y34" s="774"/>
      <c r="Z34" s="774"/>
      <c r="AA34" s="774"/>
      <c r="AB34" s="284"/>
      <c r="AC34" s="284"/>
      <c r="AD34" s="779" t="s">
        <v>210</v>
      </c>
      <c r="AE34" s="774"/>
      <c r="AF34" s="774"/>
      <c r="AG34" s="774"/>
      <c r="AH34" s="284"/>
      <c r="AI34" s="284"/>
      <c r="AJ34" s="767" t="s">
        <v>158</v>
      </c>
      <c r="AK34" s="768"/>
      <c r="AL34" s="285"/>
      <c r="AM34" s="286"/>
    </row>
    <row r="35" spans="1:39" ht="27" customHeight="1" thickBot="1">
      <c r="A35" s="776"/>
      <c r="B35" s="777"/>
      <c r="C35" s="777"/>
      <c r="D35" s="777"/>
      <c r="E35" s="778"/>
      <c r="F35" s="776"/>
      <c r="G35" s="777"/>
      <c r="H35" s="777"/>
      <c r="I35" s="777"/>
      <c r="J35" s="771" t="s">
        <v>159</v>
      </c>
      <c r="K35" s="772"/>
      <c r="L35" s="776"/>
      <c r="M35" s="777"/>
      <c r="N35" s="777"/>
      <c r="O35" s="777"/>
      <c r="P35" s="771" t="s">
        <v>159</v>
      </c>
      <c r="Q35" s="772"/>
      <c r="R35" s="776"/>
      <c r="S35" s="777"/>
      <c r="T35" s="777"/>
      <c r="U35" s="777"/>
      <c r="V35" s="771" t="s">
        <v>159</v>
      </c>
      <c r="W35" s="772"/>
      <c r="X35" s="776"/>
      <c r="Y35" s="777"/>
      <c r="Z35" s="777"/>
      <c r="AA35" s="777"/>
      <c r="AB35" s="771" t="s">
        <v>159</v>
      </c>
      <c r="AC35" s="772"/>
      <c r="AD35" s="776"/>
      <c r="AE35" s="777"/>
      <c r="AF35" s="777"/>
      <c r="AG35" s="777"/>
      <c r="AH35" s="771" t="s">
        <v>159</v>
      </c>
      <c r="AI35" s="772"/>
      <c r="AJ35" s="769"/>
      <c r="AK35" s="770"/>
      <c r="AL35" s="758" t="s">
        <v>159</v>
      </c>
      <c r="AM35" s="759"/>
    </row>
    <row r="36" spans="1:39" ht="27" customHeight="1" thickBot="1">
      <c r="A36" s="760" t="s">
        <v>174</v>
      </c>
      <c r="B36" s="761"/>
      <c r="C36" s="761"/>
      <c r="D36" s="761"/>
      <c r="E36" s="762"/>
      <c r="F36" s="763">
        <f>F37+F41+F42+F43+F45+F49</f>
        <v>195742</v>
      </c>
      <c r="G36" s="764"/>
      <c r="H36" s="764"/>
      <c r="I36" s="764"/>
      <c r="J36" s="765">
        <f>J37+J41+J42+J43+J45+J49</f>
        <v>42212</v>
      </c>
      <c r="K36" s="766"/>
      <c r="L36" s="763">
        <f>L37+L41+L42+L43+L45+L49</f>
        <v>228871</v>
      </c>
      <c r="M36" s="764"/>
      <c r="N36" s="764"/>
      <c r="O36" s="764"/>
      <c r="P36" s="765">
        <f>P37+P41+P42+P43+P45+P49</f>
        <v>47980</v>
      </c>
      <c r="Q36" s="766"/>
      <c r="R36" s="763">
        <f>R37+R41+R42+R43+R45+R49</f>
        <v>276909</v>
      </c>
      <c r="S36" s="764"/>
      <c r="T36" s="764"/>
      <c r="U36" s="764"/>
      <c r="V36" s="765">
        <f>V37+V41+V42+V43+V45+V49</f>
        <v>60362</v>
      </c>
      <c r="W36" s="766"/>
      <c r="X36" s="763">
        <f>X37+X41+X42+X43+X45+X49</f>
        <v>333141</v>
      </c>
      <c r="Y36" s="764"/>
      <c r="Z36" s="764"/>
      <c r="AA36" s="764"/>
      <c r="AB36" s="765">
        <f>AB37+AB41+AB42+AB43+AB45+AB49</f>
        <v>69030</v>
      </c>
      <c r="AC36" s="766"/>
      <c r="AD36" s="780">
        <f>AD37+AD41+AD42+AD43+AD45+AD49</f>
        <v>394834</v>
      </c>
      <c r="AE36" s="781"/>
      <c r="AF36" s="781"/>
      <c r="AG36" s="781"/>
      <c r="AH36" s="782">
        <f>AH37+AH41+AH42+AH43+AH45+AH49</f>
        <v>76741</v>
      </c>
      <c r="AI36" s="783"/>
      <c r="AJ36" s="737">
        <f>((AD36-X36)/X36)*100</f>
        <v>18.518585223674062</v>
      </c>
      <c r="AK36" s="738"/>
      <c r="AL36" s="739">
        <f>((AH36-AB36)/AB36)*100</f>
        <v>11.170505577285237</v>
      </c>
      <c r="AM36" s="740"/>
    </row>
    <row r="37" spans="1:39" ht="27" customHeight="1" thickTop="1">
      <c r="A37" s="741" t="s">
        <v>175</v>
      </c>
      <c r="B37" s="300" t="s">
        <v>176</v>
      </c>
      <c r="C37" s="301"/>
      <c r="D37" s="301"/>
      <c r="E37" s="301"/>
      <c r="F37" s="743">
        <v>65592</v>
      </c>
      <c r="G37" s="744"/>
      <c r="H37" s="744"/>
      <c r="I37" s="744"/>
      <c r="J37" s="745">
        <v>16007</v>
      </c>
      <c r="K37" s="746"/>
      <c r="L37" s="743">
        <v>75144</v>
      </c>
      <c r="M37" s="744"/>
      <c r="N37" s="744"/>
      <c r="O37" s="744"/>
      <c r="P37" s="745">
        <v>17801</v>
      </c>
      <c r="Q37" s="746"/>
      <c r="R37" s="743">
        <v>86948</v>
      </c>
      <c r="S37" s="744"/>
      <c r="T37" s="744"/>
      <c r="U37" s="744"/>
      <c r="V37" s="745">
        <v>19581</v>
      </c>
      <c r="W37" s="746"/>
      <c r="X37" s="743">
        <v>104708</v>
      </c>
      <c r="Y37" s="744"/>
      <c r="Z37" s="744"/>
      <c r="AA37" s="744"/>
      <c r="AB37" s="745">
        <v>20980</v>
      </c>
      <c r="AC37" s="746"/>
      <c r="AD37" s="752">
        <v>122432</v>
      </c>
      <c r="AE37" s="753"/>
      <c r="AF37" s="753"/>
      <c r="AG37" s="753"/>
      <c r="AH37" s="754">
        <v>22290</v>
      </c>
      <c r="AI37" s="755"/>
      <c r="AJ37" s="756">
        <f>((AD37-X37)/X37)*100</f>
        <v>16.927073385032664</v>
      </c>
      <c r="AK37" s="757"/>
      <c r="AL37" s="747">
        <f>((AH37-AB37)/AB37)*100</f>
        <v>6.244041944709247</v>
      </c>
      <c r="AM37" s="748"/>
    </row>
    <row r="38" spans="1:39" ht="27" customHeight="1">
      <c r="A38" s="670"/>
      <c r="B38" s="302"/>
      <c r="C38" s="749" t="s">
        <v>177</v>
      </c>
      <c r="D38" s="750"/>
      <c r="E38" s="751"/>
      <c r="F38" s="695" t="s">
        <v>211</v>
      </c>
      <c r="G38" s="696"/>
      <c r="H38" s="696"/>
      <c r="I38" s="696"/>
      <c r="J38" s="697" t="s">
        <v>211</v>
      </c>
      <c r="K38" s="698"/>
      <c r="L38" s="695" t="s">
        <v>178</v>
      </c>
      <c r="M38" s="696"/>
      <c r="N38" s="696"/>
      <c r="O38" s="696"/>
      <c r="P38" s="697" t="s">
        <v>178</v>
      </c>
      <c r="Q38" s="698"/>
      <c r="R38" s="695">
        <v>71318</v>
      </c>
      <c r="S38" s="696"/>
      <c r="T38" s="696"/>
      <c r="U38" s="696"/>
      <c r="V38" s="697">
        <v>15922</v>
      </c>
      <c r="W38" s="698"/>
      <c r="X38" s="695">
        <v>86991</v>
      </c>
      <c r="Y38" s="696"/>
      <c r="Z38" s="696"/>
      <c r="AA38" s="696"/>
      <c r="AB38" s="697">
        <v>16936</v>
      </c>
      <c r="AC38" s="698"/>
      <c r="AD38" s="614">
        <v>102619</v>
      </c>
      <c r="AE38" s="615"/>
      <c r="AF38" s="615"/>
      <c r="AG38" s="615"/>
      <c r="AH38" s="626">
        <v>18384</v>
      </c>
      <c r="AI38" s="627"/>
      <c r="AJ38" s="628">
        <f>((AD38-X38)/X38)*100</f>
        <v>17.965076847030154</v>
      </c>
      <c r="AK38" s="629"/>
      <c r="AL38" s="630">
        <f>((AH38-AB38)/AB38)*100</f>
        <v>8.5498346717052431</v>
      </c>
      <c r="AM38" s="631"/>
    </row>
    <row r="39" spans="1:39" ht="27" customHeight="1">
      <c r="A39" s="670"/>
      <c r="B39" s="303"/>
      <c r="C39" s="734" t="s">
        <v>179</v>
      </c>
      <c r="D39" s="735"/>
      <c r="E39" s="736"/>
      <c r="F39" s="695">
        <v>24346</v>
      </c>
      <c r="G39" s="696"/>
      <c r="H39" s="696"/>
      <c r="I39" s="696"/>
      <c r="J39" s="697">
        <v>6915</v>
      </c>
      <c r="K39" s="698"/>
      <c r="L39" s="695">
        <v>27356</v>
      </c>
      <c r="M39" s="696"/>
      <c r="N39" s="696"/>
      <c r="O39" s="696"/>
      <c r="P39" s="697">
        <v>7444</v>
      </c>
      <c r="Q39" s="698"/>
      <c r="R39" s="695" t="s">
        <v>178</v>
      </c>
      <c r="S39" s="696"/>
      <c r="T39" s="696"/>
      <c r="U39" s="696"/>
      <c r="V39" s="697" t="s">
        <v>178</v>
      </c>
      <c r="W39" s="698"/>
      <c r="X39" s="695" t="s">
        <v>178</v>
      </c>
      <c r="Y39" s="696"/>
      <c r="Z39" s="696"/>
      <c r="AA39" s="696"/>
      <c r="AB39" s="697" t="s">
        <v>211</v>
      </c>
      <c r="AC39" s="698"/>
      <c r="AD39" s="695" t="s">
        <v>178</v>
      </c>
      <c r="AE39" s="696"/>
      <c r="AF39" s="696"/>
      <c r="AG39" s="696"/>
      <c r="AH39" s="697" t="s">
        <v>199</v>
      </c>
      <c r="AI39" s="698"/>
      <c r="AJ39" s="628" t="s">
        <v>199</v>
      </c>
      <c r="AK39" s="629"/>
      <c r="AL39" s="630" t="s">
        <v>199</v>
      </c>
      <c r="AM39" s="631"/>
    </row>
    <row r="40" spans="1:39" ht="27" customHeight="1">
      <c r="A40" s="670"/>
      <c r="B40" s="303"/>
      <c r="C40" s="731" t="s">
        <v>180</v>
      </c>
      <c r="D40" s="732"/>
      <c r="E40" s="733"/>
      <c r="F40" s="688">
        <v>28550</v>
      </c>
      <c r="G40" s="689"/>
      <c r="H40" s="689"/>
      <c r="I40" s="689"/>
      <c r="J40" s="690">
        <v>6225</v>
      </c>
      <c r="K40" s="691"/>
      <c r="L40" s="688">
        <v>33112</v>
      </c>
      <c r="M40" s="689"/>
      <c r="N40" s="689"/>
      <c r="O40" s="689"/>
      <c r="P40" s="690">
        <v>6633</v>
      </c>
      <c r="Q40" s="691"/>
      <c r="R40" s="688" t="s">
        <v>178</v>
      </c>
      <c r="S40" s="689"/>
      <c r="T40" s="689"/>
      <c r="U40" s="689"/>
      <c r="V40" s="690" t="s">
        <v>178</v>
      </c>
      <c r="W40" s="691"/>
      <c r="X40" s="688" t="s">
        <v>178</v>
      </c>
      <c r="Y40" s="689"/>
      <c r="Z40" s="689"/>
      <c r="AA40" s="689"/>
      <c r="AB40" s="690" t="s">
        <v>211</v>
      </c>
      <c r="AC40" s="691"/>
      <c r="AD40" s="688" t="s">
        <v>178</v>
      </c>
      <c r="AE40" s="689"/>
      <c r="AF40" s="689"/>
      <c r="AG40" s="689"/>
      <c r="AH40" s="690" t="s">
        <v>200</v>
      </c>
      <c r="AI40" s="691"/>
      <c r="AJ40" s="602" t="s">
        <v>199</v>
      </c>
      <c r="AK40" s="603"/>
      <c r="AL40" s="604" t="s">
        <v>199</v>
      </c>
      <c r="AM40" s="605"/>
    </row>
    <row r="41" spans="1:39" ht="27" customHeight="1">
      <c r="A41" s="670"/>
      <c r="B41" s="725" t="s">
        <v>181</v>
      </c>
      <c r="C41" s="726"/>
      <c r="D41" s="726"/>
      <c r="E41" s="726"/>
      <c r="F41" s="651">
        <v>3563</v>
      </c>
      <c r="G41" s="652"/>
      <c r="H41" s="652"/>
      <c r="I41" s="652"/>
      <c r="J41" s="653">
        <v>564</v>
      </c>
      <c r="K41" s="654"/>
      <c r="L41" s="651">
        <v>4144</v>
      </c>
      <c r="M41" s="652"/>
      <c r="N41" s="652"/>
      <c r="O41" s="652"/>
      <c r="P41" s="653">
        <v>607</v>
      </c>
      <c r="Q41" s="654"/>
      <c r="R41" s="651">
        <v>4941</v>
      </c>
      <c r="S41" s="652"/>
      <c r="T41" s="652"/>
      <c r="U41" s="652"/>
      <c r="V41" s="653">
        <v>652</v>
      </c>
      <c r="W41" s="654"/>
      <c r="X41" s="651">
        <v>6224</v>
      </c>
      <c r="Y41" s="652"/>
      <c r="Z41" s="652"/>
      <c r="AA41" s="652"/>
      <c r="AB41" s="653">
        <v>848</v>
      </c>
      <c r="AC41" s="654"/>
      <c r="AD41" s="651">
        <v>8165</v>
      </c>
      <c r="AE41" s="652"/>
      <c r="AF41" s="652"/>
      <c r="AG41" s="652"/>
      <c r="AH41" s="653">
        <v>1224</v>
      </c>
      <c r="AI41" s="654"/>
      <c r="AJ41" s="729">
        <f t="shared" ref="AJ41:AJ68" si="3">((AD41-X41)/X41)*100</f>
        <v>31.185732647814913</v>
      </c>
      <c r="AK41" s="730"/>
      <c r="AL41" s="727">
        <f t="shared" ref="AL41:AL48" si="4">((AH41-AB41)/AB41)*100</f>
        <v>44.339622641509436</v>
      </c>
      <c r="AM41" s="728"/>
    </row>
    <row r="42" spans="1:39" ht="27" customHeight="1">
      <c r="A42" s="670"/>
      <c r="B42" s="725" t="s">
        <v>182</v>
      </c>
      <c r="C42" s="726"/>
      <c r="D42" s="726"/>
      <c r="E42" s="726"/>
      <c r="F42" s="651">
        <v>3043</v>
      </c>
      <c r="G42" s="652"/>
      <c r="H42" s="652"/>
      <c r="I42" s="652"/>
      <c r="J42" s="653">
        <v>568</v>
      </c>
      <c r="K42" s="654"/>
      <c r="L42" s="651">
        <v>4310</v>
      </c>
      <c r="M42" s="652"/>
      <c r="N42" s="652"/>
      <c r="O42" s="652"/>
      <c r="P42" s="653">
        <v>754</v>
      </c>
      <c r="Q42" s="654"/>
      <c r="R42" s="651">
        <v>6130</v>
      </c>
      <c r="S42" s="652"/>
      <c r="T42" s="652"/>
      <c r="U42" s="652"/>
      <c r="V42" s="653">
        <v>1115</v>
      </c>
      <c r="W42" s="654"/>
      <c r="X42" s="651">
        <v>9022</v>
      </c>
      <c r="Y42" s="652"/>
      <c r="Z42" s="652"/>
      <c r="AA42" s="652"/>
      <c r="AB42" s="653">
        <v>1690</v>
      </c>
      <c r="AC42" s="654"/>
      <c r="AD42" s="639">
        <v>11900</v>
      </c>
      <c r="AE42" s="640"/>
      <c r="AF42" s="640"/>
      <c r="AG42" s="640"/>
      <c r="AH42" s="641">
        <v>2244</v>
      </c>
      <c r="AI42" s="642"/>
      <c r="AJ42" s="715">
        <f t="shared" si="3"/>
        <v>31.899800487696737</v>
      </c>
      <c r="AK42" s="716"/>
      <c r="AL42" s="717">
        <f t="shared" si="4"/>
        <v>32.781065088757394</v>
      </c>
      <c r="AM42" s="718"/>
    </row>
    <row r="43" spans="1:39" ht="27" customHeight="1">
      <c r="A43" s="670"/>
      <c r="B43" s="719" t="s">
        <v>183</v>
      </c>
      <c r="C43" s="720"/>
      <c r="D43" s="720"/>
      <c r="E43" s="720"/>
      <c r="F43" s="706">
        <v>59660</v>
      </c>
      <c r="G43" s="707"/>
      <c r="H43" s="707"/>
      <c r="I43" s="707"/>
      <c r="J43" s="708">
        <v>9465</v>
      </c>
      <c r="K43" s="709"/>
      <c r="L43" s="706">
        <v>73378</v>
      </c>
      <c r="M43" s="707"/>
      <c r="N43" s="707"/>
      <c r="O43" s="707"/>
      <c r="P43" s="708">
        <v>12824</v>
      </c>
      <c r="Q43" s="709"/>
      <c r="R43" s="706">
        <v>97402</v>
      </c>
      <c r="S43" s="707"/>
      <c r="T43" s="707"/>
      <c r="U43" s="707"/>
      <c r="V43" s="708">
        <v>21502</v>
      </c>
      <c r="W43" s="709"/>
      <c r="X43" s="706">
        <v>118897</v>
      </c>
      <c r="Y43" s="707"/>
      <c r="Z43" s="707"/>
      <c r="AA43" s="707"/>
      <c r="AB43" s="708">
        <v>25935</v>
      </c>
      <c r="AC43" s="709"/>
      <c r="AD43" s="706">
        <v>146006</v>
      </c>
      <c r="AE43" s="707"/>
      <c r="AF43" s="707"/>
      <c r="AG43" s="707"/>
      <c r="AH43" s="708">
        <v>29888</v>
      </c>
      <c r="AI43" s="709"/>
      <c r="AJ43" s="723">
        <f t="shared" si="3"/>
        <v>22.80040707503133</v>
      </c>
      <c r="AK43" s="724"/>
      <c r="AL43" s="721">
        <f t="shared" si="4"/>
        <v>15.241951031424716</v>
      </c>
      <c r="AM43" s="722"/>
    </row>
    <row r="44" spans="1:39" ht="27" customHeight="1">
      <c r="A44" s="670"/>
      <c r="B44" s="458"/>
      <c r="C44" s="712" t="s">
        <v>184</v>
      </c>
      <c r="D44" s="713"/>
      <c r="E44" s="714"/>
      <c r="F44" s="688">
        <v>49455</v>
      </c>
      <c r="G44" s="689"/>
      <c r="H44" s="689"/>
      <c r="I44" s="689"/>
      <c r="J44" s="690">
        <v>6939</v>
      </c>
      <c r="K44" s="691"/>
      <c r="L44" s="688">
        <v>61640</v>
      </c>
      <c r="M44" s="689"/>
      <c r="N44" s="689"/>
      <c r="O44" s="689"/>
      <c r="P44" s="690">
        <v>9844</v>
      </c>
      <c r="Q44" s="691"/>
      <c r="R44" s="688">
        <v>84088</v>
      </c>
      <c r="S44" s="689"/>
      <c r="T44" s="689"/>
      <c r="U44" s="689"/>
      <c r="V44" s="690">
        <v>18222</v>
      </c>
      <c r="W44" s="691"/>
      <c r="X44" s="688">
        <v>103325</v>
      </c>
      <c r="Y44" s="689"/>
      <c r="Z44" s="689"/>
      <c r="AA44" s="689"/>
      <c r="AB44" s="690">
        <v>21879</v>
      </c>
      <c r="AC44" s="691"/>
      <c r="AD44" s="688">
        <v>126634</v>
      </c>
      <c r="AE44" s="689"/>
      <c r="AF44" s="689"/>
      <c r="AG44" s="689"/>
      <c r="AH44" s="690">
        <v>24565</v>
      </c>
      <c r="AI44" s="691"/>
      <c r="AJ44" s="700">
        <f t="shared" si="3"/>
        <v>22.558916041616257</v>
      </c>
      <c r="AK44" s="701"/>
      <c r="AL44" s="702">
        <f t="shared" si="4"/>
        <v>12.276612276612276</v>
      </c>
      <c r="AM44" s="703"/>
    </row>
    <row r="45" spans="1:39" ht="27" customHeight="1">
      <c r="A45" s="670"/>
      <c r="B45" s="704" t="s">
        <v>185</v>
      </c>
      <c r="C45" s="705"/>
      <c r="D45" s="705"/>
      <c r="E45" s="705"/>
      <c r="F45" s="706">
        <v>63881</v>
      </c>
      <c r="G45" s="707"/>
      <c r="H45" s="707"/>
      <c r="I45" s="707"/>
      <c r="J45" s="708">
        <v>15606</v>
      </c>
      <c r="K45" s="709"/>
      <c r="L45" s="706">
        <v>71877</v>
      </c>
      <c r="M45" s="707"/>
      <c r="N45" s="707"/>
      <c r="O45" s="707"/>
      <c r="P45" s="708">
        <v>15990</v>
      </c>
      <c r="Q45" s="709"/>
      <c r="R45" s="706">
        <v>81483</v>
      </c>
      <c r="S45" s="707"/>
      <c r="T45" s="707"/>
      <c r="U45" s="707"/>
      <c r="V45" s="708">
        <v>17512</v>
      </c>
      <c r="W45" s="709"/>
      <c r="X45" s="706">
        <v>94279</v>
      </c>
      <c r="Y45" s="707"/>
      <c r="Z45" s="707"/>
      <c r="AA45" s="707"/>
      <c r="AB45" s="708">
        <v>19577</v>
      </c>
      <c r="AC45" s="709"/>
      <c r="AD45" s="620">
        <v>106327</v>
      </c>
      <c r="AE45" s="621"/>
      <c r="AF45" s="621"/>
      <c r="AG45" s="621"/>
      <c r="AH45" s="710">
        <v>21095</v>
      </c>
      <c r="AI45" s="711"/>
      <c r="AJ45" s="681">
        <f t="shared" si="3"/>
        <v>12.779091844419224</v>
      </c>
      <c r="AK45" s="681"/>
      <c r="AL45" s="608">
        <f t="shared" si="4"/>
        <v>7.7539970373397358</v>
      </c>
      <c r="AM45" s="609"/>
    </row>
    <row r="46" spans="1:39" ht="27" customHeight="1">
      <c r="A46" s="670"/>
      <c r="B46" s="303"/>
      <c r="C46" s="692" t="s">
        <v>186</v>
      </c>
      <c r="D46" s="693"/>
      <c r="E46" s="694"/>
      <c r="F46" s="695">
        <v>35128</v>
      </c>
      <c r="G46" s="696"/>
      <c r="H46" s="696"/>
      <c r="I46" s="696"/>
      <c r="J46" s="697">
        <v>8147</v>
      </c>
      <c r="K46" s="698"/>
      <c r="L46" s="695">
        <v>40540</v>
      </c>
      <c r="M46" s="696"/>
      <c r="N46" s="696"/>
      <c r="O46" s="696"/>
      <c r="P46" s="697">
        <v>8752</v>
      </c>
      <c r="Q46" s="698"/>
      <c r="R46" s="695">
        <v>47093</v>
      </c>
      <c r="S46" s="696"/>
      <c r="T46" s="696"/>
      <c r="U46" s="696"/>
      <c r="V46" s="697">
        <v>9807</v>
      </c>
      <c r="W46" s="698"/>
      <c r="X46" s="695">
        <v>55835</v>
      </c>
      <c r="Y46" s="696"/>
      <c r="Z46" s="696"/>
      <c r="AA46" s="696"/>
      <c r="AB46" s="697">
        <v>11247</v>
      </c>
      <c r="AC46" s="698"/>
      <c r="AD46" s="614">
        <v>64287</v>
      </c>
      <c r="AE46" s="615"/>
      <c r="AF46" s="615"/>
      <c r="AG46" s="615"/>
      <c r="AH46" s="626">
        <v>12426</v>
      </c>
      <c r="AI46" s="627"/>
      <c r="AJ46" s="628">
        <f t="shared" si="3"/>
        <v>15.137458583325872</v>
      </c>
      <c r="AK46" s="629"/>
      <c r="AL46" s="630">
        <f t="shared" si="4"/>
        <v>10.482795412109896</v>
      </c>
      <c r="AM46" s="631"/>
    </row>
    <row r="47" spans="1:39" ht="27" customHeight="1">
      <c r="A47" s="670"/>
      <c r="B47" s="303"/>
      <c r="C47" s="692" t="s">
        <v>187</v>
      </c>
      <c r="D47" s="693"/>
      <c r="E47" s="694"/>
      <c r="F47" s="695">
        <v>17868</v>
      </c>
      <c r="G47" s="696"/>
      <c r="H47" s="696"/>
      <c r="I47" s="696"/>
      <c r="J47" s="697">
        <v>4441</v>
      </c>
      <c r="K47" s="698"/>
      <c r="L47" s="695">
        <v>19487</v>
      </c>
      <c r="M47" s="696"/>
      <c r="N47" s="696"/>
      <c r="O47" s="696"/>
      <c r="P47" s="697">
        <v>4521</v>
      </c>
      <c r="Q47" s="698"/>
      <c r="R47" s="695">
        <v>21172</v>
      </c>
      <c r="S47" s="696"/>
      <c r="T47" s="696"/>
      <c r="U47" s="696"/>
      <c r="V47" s="697">
        <v>4742</v>
      </c>
      <c r="W47" s="698"/>
      <c r="X47" s="695">
        <v>23237</v>
      </c>
      <c r="Y47" s="696"/>
      <c r="Z47" s="696"/>
      <c r="AA47" s="696"/>
      <c r="AB47" s="697">
        <v>4945</v>
      </c>
      <c r="AC47" s="698"/>
      <c r="AD47" s="614">
        <v>25151</v>
      </c>
      <c r="AE47" s="615"/>
      <c r="AF47" s="615"/>
      <c r="AG47" s="615"/>
      <c r="AH47" s="626">
        <v>5093</v>
      </c>
      <c r="AI47" s="627"/>
      <c r="AJ47" s="699">
        <f t="shared" si="3"/>
        <v>8.2368636226707412</v>
      </c>
      <c r="AK47" s="629"/>
      <c r="AL47" s="630">
        <f t="shared" si="4"/>
        <v>2.9929221435793729</v>
      </c>
      <c r="AM47" s="631"/>
    </row>
    <row r="48" spans="1:39" ht="27" customHeight="1">
      <c r="A48" s="670"/>
      <c r="B48" s="303"/>
      <c r="C48" s="685" t="s">
        <v>188</v>
      </c>
      <c r="D48" s="686"/>
      <c r="E48" s="687"/>
      <c r="F48" s="688">
        <v>8799</v>
      </c>
      <c r="G48" s="689"/>
      <c r="H48" s="689"/>
      <c r="I48" s="689"/>
      <c r="J48" s="690">
        <v>2183</v>
      </c>
      <c r="K48" s="691"/>
      <c r="L48" s="688">
        <v>9911</v>
      </c>
      <c r="M48" s="689"/>
      <c r="N48" s="689"/>
      <c r="O48" s="689"/>
      <c r="P48" s="690">
        <v>2289</v>
      </c>
      <c r="Q48" s="691"/>
      <c r="R48" s="688">
        <v>10977</v>
      </c>
      <c r="S48" s="689"/>
      <c r="T48" s="689"/>
      <c r="U48" s="689"/>
      <c r="V48" s="690">
        <v>2508</v>
      </c>
      <c r="W48" s="691"/>
      <c r="X48" s="688">
        <v>12576</v>
      </c>
      <c r="Y48" s="689"/>
      <c r="Z48" s="689"/>
      <c r="AA48" s="689"/>
      <c r="AB48" s="690">
        <v>2860</v>
      </c>
      <c r="AC48" s="691"/>
      <c r="AD48" s="598">
        <v>13826</v>
      </c>
      <c r="AE48" s="599"/>
      <c r="AF48" s="599"/>
      <c r="AG48" s="599"/>
      <c r="AH48" s="600">
        <v>2952</v>
      </c>
      <c r="AI48" s="601"/>
      <c r="AJ48" s="602">
        <f t="shared" si="3"/>
        <v>9.9395674300254448</v>
      </c>
      <c r="AK48" s="603"/>
      <c r="AL48" s="604">
        <f t="shared" si="4"/>
        <v>3.2167832167832167</v>
      </c>
      <c r="AM48" s="605"/>
    </row>
    <row r="49" spans="1:39" ht="27" customHeight="1" thickBot="1">
      <c r="A49" s="742"/>
      <c r="B49" s="682" t="s">
        <v>113</v>
      </c>
      <c r="C49" s="683"/>
      <c r="D49" s="683"/>
      <c r="E49" s="684"/>
      <c r="F49" s="678">
        <v>3</v>
      </c>
      <c r="G49" s="679"/>
      <c r="H49" s="679"/>
      <c r="I49" s="679"/>
      <c r="J49" s="676">
        <v>2</v>
      </c>
      <c r="K49" s="677"/>
      <c r="L49" s="678">
        <v>18</v>
      </c>
      <c r="M49" s="679"/>
      <c r="N49" s="679"/>
      <c r="O49" s="679"/>
      <c r="P49" s="676">
        <v>4</v>
      </c>
      <c r="Q49" s="677"/>
      <c r="R49" s="678">
        <v>5</v>
      </c>
      <c r="S49" s="679"/>
      <c r="T49" s="679"/>
      <c r="U49" s="679"/>
      <c r="V49" s="676">
        <v>0</v>
      </c>
      <c r="W49" s="677"/>
      <c r="X49" s="678">
        <v>11</v>
      </c>
      <c r="Y49" s="679"/>
      <c r="Z49" s="679"/>
      <c r="AA49" s="679"/>
      <c r="AB49" s="676">
        <v>0</v>
      </c>
      <c r="AC49" s="677"/>
      <c r="AD49" s="590">
        <v>4</v>
      </c>
      <c r="AE49" s="591"/>
      <c r="AF49" s="591"/>
      <c r="AG49" s="591"/>
      <c r="AH49" s="592">
        <v>0</v>
      </c>
      <c r="AI49" s="593"/>
      <c r="AJ49" s="680">
        <f t="shared" si="3"/>
        <v>-63.636363636363633</v>
      </c>
      <c r="AK49" s="681"/>
      <c r="AL49" s="667" t="s">
        <v>199</v>
      </c>
      <c r="AM49" s="668"/>
    </row>
    <row r="50" spans="1:39" ht="27" customHeight="1">
      <c r="A50" s="669" t="s">
        <v>189</v>
      </c>
      <c r="B50" s="304" t="s">
        <v>190</v>
      </c>
      <c r="C50" s="305"/>
      <c r="D50" s="305"/>
      <c r="E50" s="305"/>
      <c r="F50" s="672">
        <v>97543</v>
      </c>
      <c r="G50" s="673"/>
      <c r="H50" s="673"/>
      <c r="I50" s="673"/>
      <c r="J50" s="674">
        <v>18152</v>
      </c>
      <c r="K50" s="675"/>
      <c r="L50" s="672">
        <v>106168</v>
      </c>
      <c r="M50" s="673"/>
      <c r="N50" s="673"/>
      <c r="O50" s="673"/>
      <c r="P50" s="674">
        <v>18403</v>
      </c>
      <c r="Q50" s="675"/>
      <c r="R50" s="672">
        <v>117125</v>
      </c>
      <c r="S50" s="673"/>
      <c r="T50" s="673"/>
      <c r="U50" s="673"/>
      <c r="V50" s="674">
        <v>20252</v>
      </c>
      <c r="W50" s="675"/>
      <c r="X50" s="672">
        <v>129481</v>
      </c>
      <c r="Y50" s="673"/>
      <c r="Z50" s="673"/>
      <c r="AA50" s="673"/>
      <c r="AB50" s="674">
        <v>21021</v>
      </c>
      <c r="AC50" s="675"/>
      <c r="AD50" s="659">
        <v>145004</v>
      </c>
      <c r="AE50" s="660"/>
      <c r="AF50" s="660"/>
      <c r="AG50" s="660"/>
      <c r="AH50" s="661">
        <v>23373</v>
      </c>
      <c r="AI50" s="662"/>
      <c r="AJ50" s="663">
        <f t="shared" si="3"/>
        <v>11.988631536673335</v>
      </c>
      <c r="AK50" s="664"/>
      <c r="AL50" s="665">
        <f t="shared" ref="AL50:AL68" si="5">((AH50-AB50)/AB50)*100</f>
        <v>11.188811188811188</v>
      </c>
      <c r="AM50" s="666"/>
    </row>
    <row r="51" spans="1:39" ht="27" customHeight="1">
      <c r="A51" s="670"/>
      <c r="B51" s="306" t="s">
        <v>90</v>
      </c>
      <c r="C51" s="307"/>
      <c r="D51" s="307"/>
      <c r="E51" s="307"/>
      <c r="F51" s="655">
        <v>19279</v>
      </c>
      <c r="G51" s="656"/>
      <c r="H51" s="656"/>
      <c r="I51" s="656"/>
      <c r="J51" s="657">
        <v>3673</v>
      </c>
      <c r="K51" s="658"/>
      <c r="L51" s="655">
        <v>21294</v>
      </c>
      <c r="M51" s="656"/>
      <c r="N51" s="656"/>
      <c r="O51" s="656"/>
      <c r="P51" s="657">
        <v>3788</v>
      </c>
      <c r="Q51" s="658"/>
      <c r="R51" s="655">
        <v>23642</v>
      </c>
      <c r="S51" s="656"/>
      <c r="T51" s="656"/>
      <c r="U51" s="656"/>
      <c r="V51" s="657">
        <v>3973</v>
      </c>
      <c r="W51" s="658"/>
      <c r="X51" s="655">
        <v>27484</v>
      </c>
      <c r="Y51" s="656"/>
      <c r="Z51" s="656"/>
      <c r="AA51" s="656"/>
      <c r="AB51" s="657">
        <v>4379</v>
      </c>
      <c r="AC51" s="658"/>
      <c r="AD51" s="639">
        <v>32014</v>
      </c>
      <c r="AE51" s="640"/>
      <c r="AF51" s="640"/>
      <c r="AG51" s="640"/>
      <c r="AH51" s="641">
        <v>4881</v>
      </c>
      <c r="AI51" s="642"/>
      <c r="AJ51" s="643">
        <f t="shared" si="3"/>
        <v>16.482316984427303</v>
      </c>
      <c r="AK51" s="644"/>
      <c r="AL51" s="645">
        <f t="shared" si="5"/>
        <v>11.463804521580268</v>
      </c>
      <c r="AM51" s="646"/>
    </row>
    <row r="52" spans="1:39" ht="27" customHeight="1">
      <c r="A52" s="670"/>
      <c r="B52" s="306" t="s">
        <v>91</v>
      </c>
      <c r="C52" s="307"/>
      <c r="D52" s="307"/>
      <c r="E52" s="307"/>
      <c r="F52" s="655">
        <v>12809</v>
      </c>
      <c r="G52" s="656"/>
      <c r="H52" s="656"/>
      <c r="I52" s="656"/>
      <c r="J52" s="657">
        <v>3501</v>
      </c>
      <c r="K52" s="658"/>
      <c r="L52" s="655">
        <v>15316</v>
      </c>
      <c r="M52" s="656"/>
      <c r="N52" s="656"/>
      <c r="O52" s="656"/>
      <c r="P52" s="657">
        <v>4013</v>
      </c>
      <c r="Q52" s="658"/>
      <c r="R52" s="655">
        <v>18108</v>
      </c>
      <c r="S52" s="656"/>
      <c r="T52" s="656"/>
      <c r="U52" s="656"/>
      <c r="V52" s="657">
        <v>4507</v>
      </c>
      <c r="W52" s="658"/>
      <c r="X52" s="655">
        <v>21569</v>
      </c>
      <c r="Y52" s="656"/>
      <c r="Z52" s="656"/>
      <c r="AA52" s="656"/>
      <c r="AB52" s="657">
        <v>5276</v>
      </c>
      <c r="AC52" s="658"/>
      <c r="AD52" s="639">
        <v>24858</v>
      </c>
      <c r="AE52" s="640"/>
      <c r="AF52" s="640"/>
      <c r="AG52" s="640"/>
      <c r="AH52" s="641">
        <v>5879</v>
      </c>
      <c r="AI52" s="642"/>
      <c r="AJ52" s="643">
        <f t="shared" si="3"/>
        <v>15.248736612731234</v>
      </c>
      <c r="AK52" s="644"/>
      <c r="AL52" s="645">
        <f t="shared" si="5"/>
        <v>11.429112964366944</v>
      </c>
      <c r="AM52" s="646"/>
    </row>
    <row r="53" spans="1:39" ht="27" customHeight="1">
      <c r="A53" s="670"/>
      <c r="B53" s="306" t="s">
        <v>191</v>
      </c>
      <c r="C53" s="307"/>
      <c r="D53" s="307"/>
      <c r="E53" s="307"/>
      <c r="F53" s="651">
        <v>6706</v>
      </c>
      <c r="G53" s="652"/>
      <c r="H53" s="652"/>
      <c r="I53" s="652"/>
      <c r="J53" s="653">
        <v>2736</v>
      </c>
      <c r="K53" s="654"/>
      <c r="L53" s="651">
        <v>14567</v>
      </c>
      <c r="M53" s="652"/>
      <c r="N53" s="652"/>
      <c r="O53" s="652"/>
      <c r="P53" s="653">
        <v>5300</v>
      </c>
      <c r="Q53" s="654"/>
      <c r="R53" s="651">
        <v>31692</v>
      </c>
      <c r="S53" s="652"/>
      <c r="T53" s="652"/>
      <c r="U53" s="652"/>
      <c r="V53" s="653">
        <v>12655</v>
      </c>
      <c r="W53" s="654"/>
      <c r="X53" s="651">
        <v>46810</v>
      </c>
      <c r="Y53" s="652"/>
      <c r="Z53" s="652"/>
      <c r="AA53" s="652"/>
      <c r="AB53" s="653">
        <v>15587</v>
      </c>
      <c r="AC53" s="654"/>
      <c r="AD53" s="639">
        <v>60566</v>
      </c>
      <c r="AE53" s="640"/>
      <c r="AF53" s="640"/>
      <c r="AG53" s="640"/>
      <c r="AH53" s="641">
        <v>16351</v>
      </c>
      <c r="AI53" s="642"/>
      <c r="AJ53" s="643">
        <f t="shared" si="3"/>
        <v>29.38688314462722</v>
      </c>
      <c r="AK53" s="644"/>
      <c r="AL53" s="645">
        <f t="shared" si="5"/>
        <v>4.9015204978507736</v>
      </c>
      <c r="AM53" s="646"/>
    </row>
    <row r="54" spans="1:39" ht="27" customHeight="1">
      <c r="A54" s="670"/>
      <c r="B54" s="308" t="s">
        <v>192</v>
      </c>
      <c r="C54" s="309"/>
      <c r="D54" s="309"/>
      <c r="E54" s="309"/>
      <c r="F54" s="647">
        <v>5878</v>
      </c>
      <c r="G54" s="648"/>
      <c r="H54" s="648"/>
      <c r="I54" s="648"/>
      <c r="J54" s="649">
        <v>1622</v>
      </c>
      <c r="K54" s="650"/>
      <c r="L54" s="647">
        <v>10261</v>
      </c>
      <c r="M54" s="648"/>
      <c r="N54" s="648"/>
      <c r="O54" s="648"/>
      <c r="P54" s="649">
        <v>2782</v>
      </c>
      <c r="Q54" s="650"/>
      <c r="R54" s="647">
        <v>16026</v>
      </c>
      <c r="S54" s="648"/>
      <c r="T54" s="648"/>
      <c r="U54" s="648"/>
      <c r="V54" s="649">
        <v>3897</v>
      </c>
      <c r="W54" s="650"/>
      <c r="X54" s="647">
        <v>22164</v>
      </c>
      <c r="Y54" s="648"/>
      <c r="Z54" s="648"/>
      <c r="AA54" s="648"/>
      <c r="AB54" s="649">
        <v>5280</v>
      </c>
      <c r="AC54" s="650"/>
      <c r="AD54" s="639">
        <v>29126</v>
      </c>
      <c r="AE54" s="640"/>
      <c r="AF54" s="640"/>
      <c r="AG54" s="640"/>
      <c r="AH54" s="641">
        <v>6858</v>
      </c>
      <c r="AI54" s="642"/>
      <c r="AJ54" s="643">
        <f t="shared" si="3"/>
        <v>31.41129759971124</v>
      </c>
      <c r="AK54" s="644"/>
      <c r="AL54" s="645">
        <f t="shared" si="5"/>
        <v>29.88636363636364</v>
      </c>
      <c r="AM54" s="646"/>
    </row>
    <row r="55" spans="1:39" ht="27" customHeight="1">
      <c r="A55" s="670"/>
      <c r="B55" s="308" t="s">
        <v>93</v>
      </c>
      <c r="C55" s="309"/>
      <c r="D55" s="309"/>
      <c r="E55" s="309"/>
      <c r="F55" s="635">
        <v>3895</v>
      </c>
      <c r="G55" s="636"/>
      <c r="H55" s="636"/>
      <c r="I55" s="636"/>
      <c r="J55" s="637">
        <v>1353</v>
      </c>
      <c r="K55" s="638"/>
      <c r="L55" s="635">
        <v>4156</v>
      </c>
      <c r="M55" s="636"/>
      <c r="N55" s="636"/>
      <c r="O55" s="636"/>
      <c r="P55" s="637">
        <v>1314</v>
      </c>
      <c r="Q55" s="638"/>
      <c r="R55" s="635">
        <v>4636</v>
      </c>
      <c r="S55" s="636"/>
      <c r="T55" s="636"/>
      <c r="U55" s="636"/>
      <c r="V55" s="637">
        <v>1479</v>
      </c>
      <c r="W55" s="638"/>
      <c r="X55" s="635">
        <v>5444</v>
      </c>
      <c r="Y55" s="636"/>
      <c r="Z55" s="636"/>
      <c r="AA55" s="636"/>
      <c r="AB55" s="637">
        <v>1685</v>
      </c>
      <c r="AC55" s="638"/>
      <c r="AD55" s="639">
        <v>5793</v>
      </c>
      <c r="AE55" s="640"/>
      <c r="AF55" s="640"/>
      <c r="AG55" s="640"/>
      <c r="AH55" s="641">
        <v>1533</v>
      </c>
      <c r="AI55" s="642"/>
      <c r="AJ55" s="643">
        <f t="shared" si="3"/>
        <v>6.4107274063188839</v>
      </c>
      <c r="AK55" s="644"/>
      <c r="AL55" s="645">
        <f t="shared" si="5"/>
        <v>-9.0207715133531146</v>
      </c>
      <c r="AM55" s="646"/>
    </row>
    <row r="56" spans="1:39" ht="27" customHeight="1">
      <c r="A56" s="670"/>
      <c r="B56" s="308" t="s">
        <v>94</v>
      </c>
      <c r="C56" s="309"/>
      <c r="D56" s="309"/>
      <c r="E56" s="309"/>
      <c r="F56" s="635">
        <v>2140</v>
      </c>
      <c r="G56" s="636"/>
      <c r="H56" s="636"/>
      <c r="I56" s="636"/>
      <c r="J56" s="637">
        <v>696</v>
      </c>
      <c r="K56" s="638"/>
      <c r="L56" s="635">
        <v>2340</v>
      </c>
      <c r="M56" s="636"/>
      <c r="N56" s="636"/>
      <c r="O56" s="636"/>
      <c r="P56" s="637">
        <v>688</v>
      </c>
      <c r="Q56" s="638"/>
      <c r="R56" s="635">
        <v>2476</v>
      </c>
      <c r="S56" s="636"/>
      <c r="T56" s="636"/>
      <c r="U56" s="636"/>
      <c r="V56" s="637">
        <v>663</v>
      </c>
      <c r="W56" s="638"/>
      <c r="X56" s="635">
        <v>2838</v>
      </c>
      <c r="Y56" s="636"/>
      <c r="Z56" s="636"/>
      <c r="AA56" s="636"/>
      <c r="AB56" s="637">
        <v>735</v>
      </c>
      <c r="AC56" s="638"/>
      <c r="AD56" s="639">
        <v>2976</v>
      </c>
      <c r="AE56" s="640"/>
      <c r="AF56" s="640"/>
      <c r="AG56" s="640"/>
      <c r="AH56" s="641">
        <v>709</v>
      </c>
      <c r="AI56" s="642"/>
      <c r="AJ56" s="643">
        <f t="shared" si="3"/>
        <v>4.8625792811839323</v>
      </c>
      <c r="AK56" s="644"/>
      <c r="AL56" s="645">
        <f t="shared" si="5"/>
        <v>-3.5374149659863949</v>
      </c>
      <c r="AM56" s="646"/>
    </row>
    <row r="57" spans="1:39" ht="27" customHeight="1">
      <c r="A57" s="670"/>
      <c r="B57" s="632" t="s">
        <v>193</v>
      </c>
      <c r="C57" s="633"/>
      <c r="D57" s="633"/>
      <c r="E57" s="634"/>
      <c r="F57" s="618">
        <v>24132</v>
      </c>
      <c r="G57" s="619"/>
      <c r="H57" s="619"/>
      <c r="I57" s="619"/>
      <c r="J57" s="616">
        <v>5563</v>
      </c>
      <c r="K57" s="617"/>
      <c r="L57" s="618">
        <v>26564</v>
      </c>
      <c r="M57" s="619"/>
      <c r="N57" s="619"/>
      <c r="O57" s="619"/>
      <c r="P57" s="616">
        <v>5795</v>
      </c>
      <c r="Q57" s="617"/>
      <c r="R57" s="618">
        <v>29024</v>
      </c>
      <c r="S57" s="619"/>
      <c r="T57" s="619"/>
      <c r="U57" s="619"/>
      <c r="V57" s="616">
        <v>5665</v>
      </c>
      <c r="W57" s="617"/>
      <c r="X57" s="618">
        <v>31287</v>
      </c>
      <c r="Y57" s="619"/>
      <c r="Z57" s="619"/>
      <c r="AA57" s="619"/>
      <c r="AB57" s="616">
        <v>5810</v>
      </c>
      <c r="AC57" s="617"/>
      <c r="AD57" s="620">
        <v>35651</v>
      </c>
      <c r="AE57" s="621"/>
      <c r="AF57" s="621"/>
      <c r="AG57" s="621"/>
      <c r="AH57" s="622">
        <v>5831</v>
      </c>
      <c r="AI57" s="623"/>
      <c r="AJ57" s="624">
        <f t="shared" si="3"/>
        <v>13.948285230287341</v>
      </c>
      <c r="AK57" s="625"/>
      <c r="AL57" s="608">
        <f t="shared" si="5"/>
        <v>0.36144578313253012</v>
      </c>
      <c r="AM57" s="609"/>
    </row>
    <row r="58" spans="1:39" ht="27" customHeight="1">
      <c r="A58" s="670"/>
      <c r="B58" s="310"/>
      <c r="C58" s="459" t="s">
        <v>194</v>
      </c>
      <c r="D58" s="456"/>
      <c r="E58" s="456"/>
      <c r="F58" s="610">
        <v>9367</v>
      </c>
      <c r="G58" s="611"/>
      <c r="H58" s="611"/>
      <c r="I58" s="611"/>
      <c r="J58" s="612">
        <v>2339</v>
      </c>
      <c r="K58" s="613"/>
      <c r="L58" s="610">
        <v>10344</v>
      </c>
      <c r="M58" s="611"/>
      <c r="N58" s="611"/>
      <c r="O58" s="611"/>
      <c r="P58" s="612">
        <v>2514</v>
      </c>
      <c r="Q58" s="613"/>
      <c r="R58" s="610">
        <v>11205</v>
      </c>
      <c r="S58" s="611"/>
      <c r="T58" s="611"/>
      <c r="U58" s="611"/>
      <c r="V58" s="612">
        <v>2494</v>
      </c>
      <c r="W58" s="613"/>
      <c r="X58" s="610">
        <v>12353</v>
      </c>
      <c r="Y58" s="611"/>
      <c r="Z58" s="611"/>
      <c r="AA58" s="611"/>
      <c r="AB58" s="612">
        <v>2545</v>
      </c>
      <c r="AC58" s="613"/>
      <c r="AD58" s="614">
        <v>13604</v>
      </c>
      <c r="AE58" s="615"/>
      <c r="AF58" s="615"/>
      <c r="AG58" s="615"/>
      <c r="AH58" s="626">
        <v>2427</v>
      </c>
      <c r="AI58" s="627"/>
      <c r="AJ58" s="628">
        <f t="shared" si="3"/>
        <v>10.127094632882701</v>
      </c>
      <c r="AK58" s="629"/>
      <c r="AL58" s="630">
        <f t="shared" si="5"/>
        <v>-4.6365422396856575</v>
      </c>
      <c r="AM58" s="631"/>
    </row>
    <row r="59" spans="1:39" ht="27" customHeight="1">
      <c r="A59" s="670"/>
      <c r="B59" s="311"/>
      <c r="C59" s="460" t="s">
        <v>195</v>
      </c>
      <c r="D59" s="457"/>
      <c r="E59" s="457"/>
      <c r="F59" s="606">
        <v>4475</v>
      </c>
      <c r="G59" s="607"/>
      <c r="H59" s="607"/>
      <c r="I59" s="607"/>
      <c r="J59" s="596">
        <v>980</v>
      </c>
      <c r="K59" s="597"/>
      <c r="L59" s="606">
        <v>4862</v>
      </c>
      <c r="M59" s="607"/>
      <c r="N59" s="607"/>
      <c r="O59" s="607"/>
      <c r="P59" s="596">
        <v>1013</v>
      </c>
      <c r="Q59" s="597"/>
      <c r="R59" s="606">
        <v>5233</v>
      </c>
      <c r="S59" s="607"/>
      <c r="T59" s="607"/>
      <c r="U59" s="607"/>
      <c r="V59" s="596">
        <v>978</v>
      </c>
      <c r="W59" s="597"/>
      <c r="X59" s="606">
        <v>5704</v>
      </c>
      <c r="Y59" s="607"/>
      <c r="Z59" s="607"/>
      <c r="AA59" s="607"/>
      <c r="AB59" s="596">
        <v>1025</v>
      </c>
      <c r="AC59" s="597"/>
      <c r="AD59" s="598">
        <v>6193</v>
      </c>
      <c r="AE59" s="599"/>
      <c r="AF59" s="599"/>
      <c r="AG59" s="599"/>
      <c r="AH59" s="600">
        <v>989</v>
      </c>
      <c r="AI59" s="601"/>
      <c r="AJ59" s="602">
        <f t="shared" si="3"/>
        <v>8.5729312762973358</v>
      </c>
      <c r="AK59" s="603"/>
      <c r="AL59" s="604">
        <f t="shared" si="5"/>
        <v>-3.51219512195122</v>
      </c>
      <c r="AM59" s="605"/>
    </row>
    <row r="60" spans="1:39" ht="27" customHeight="1" thickBot="1">
      <c r="A60" s="671"/>
      <c r="B60" s="312" t="s">
        <v>2</v>
      </c>
      <c r="C60" s="313"/>
      <c r="D60" s="313"/>
      <c r="E60" s="313"/>
      <c r="F60" s="588">
        <v>23360</v>
      </c>
      <c r="G60" s="589"/>
      <c r="H60" s="589"/>
      <c r="I60" s="589"/>
      <c r="J60" s="586">
        <v>4916</v>
      </c>
      <c r="K60" s="587"/>
      <c r="L60" s="588">
        <v>28205</v>
      </c>
      <c r="M60" s="589"/>
      <c r="N60" s="589"/>
      <c r="O60" s="589"/>
      <c r="P60" s="586">
        <v>5897</v>
      </c>
      <c r="Q60" s="587"/>
      <c r="R60" s="588">
        <v>34180</v>
      </c>
      <c r="S60" s="589"/>
      <c r="T60" s="589"/>
      <c r="U60" s="589"/>
      <c r="V60" s="586">
        <v>7271</v>
      </c>
      <c r="W60" s="587"/>
      <c r="X60" s="588">
        <v>46064</v>
      </c>
      <c r="Y60" s="589"/>
      <c r="Z60" s="589"/>
      <c r="AA60" s="589"/>
      <c r="AB60" s="586">
        <v>9257</v>
      </c>
      <c r="AC60" s="587"/>
      <c r="AD60" s="590">
        <v>58846</v>
      </c>
      <c r="AE60" s="591"/>
      <c r="AF60" s="591"/>
      <c r="AG60" s="591"/>
      <c r="AH60" s="592">
        <v>11326</v>
      </c>
      <c r="AI60" s="593"/>
      <c r="AJ60" s="594">
        <f t="shared" si="3"/>
        <v>27.748350121569988</v>
      </c>
      <c r="AK60" s="595"/>
      <c r="AL60" s="582">
        <f t="shared" si="5"/>
        <v>22.350653559468512</v>
      </c>
      <c r="AM60" s="583"/>
    </row>
    <row r="61" spans="1:39" ht="27" customHeight="1">
      <c r="A61" s="901" t="s">
        <v>161</v>
      </c>
      <c r="B61" s="902" t="s">
        <v>162</v>
      </c>
      <c r="C61" s="903"/>
      <c r="D61" s="903"/>
      <c r="E61" s="903"/>
      <c r="F61" s="904">
        <v>2584</v>
      </c>
      <c r="G61" s="905"/>
      <c r="H61" s="905"/>
      <c r="I61" s="905"/>
      <c r="J61" s="906">
        <v>675</v>
      </c>
      <c r="K61" s="907"/>
      <c r="L61" s="904">
        <v>3677</v>
      </c>
      <c r="M61" s="905"/>
      <c r="N61" s="905"/>
      <c r="O61" s="905"/>
      <c r="P61" s="906">
        <v>886</v>
      </c>
      <c r="Q61" s="907"/>
      <c r="R61" s="904">
        <v>5327</v>
      </c>
      <c r="S61" s="905"/>
      <c r="T61" s="905"/>
      <c r="U61" s="905"/>
      <c r="V61" s="906">
        <v>1324</v>
      </c>
      <c r="W61" s="907"/>
      <c r="X61" s="904">
        <v>7602</v>
      </c>
      <c r="Y61" s="905"/>
      <c r="Z61" s="905"/>
      <c r="AA61" s="905"/>
      <c r="AB61" s="906">
        <v>1762</v>
      </c>
      <c r="AC61" s="907"/>
      <c r="AD61" s="904">
        <v>10031</v>
      </c>
      <c r="AE61" s="905"/>
      <c r="AF61" s="905"/>
      <c r="AG61" s="905"/>
      <c r="AH61" s="906">
        <v>2278</v>
      </c>
      <c r="AI61" s="907"/>
      <c r="AJ61" s="816">
        <f t="shared" si="3"/>
        <v>31.952117863720076</v>
      </c>
      <c r="AK61" s="817"/>
      <c r="AL61" s="810">
        <f t="shared" si="5"/>
        <v>29.284903518728715</v>
      </c>
      <c r="AM61" s="811"/>
    </row>
    <row r="62" spans="1:39" ht="27" customHeight="1">
      <c r="A62" s="823"/>
      <c r="B62" s="725" t="s">
        <v>24</v>
      </c>
      <c r="C62" s="726"/>
      <c r="D62" s="726"/>
      <c r="E62" s="839"/>
      <c r="F62" s="651">
        <v>15261</v>
      </c>
      <c r="G62" s="652"/>
      <c r="H62" s="652"/>
      <c r="I62" s="652"/>
      <c r="J62" s="653">
        <v>3000</v>
      </c>
      <c r="K62" s="654"/>
      <c r="L62" s="651">
        <v>17222</v>
      </c>
      <c r="M62" s="652"/>
      <c r="N62" s="652"/>
      <c r="O62" s="652"/>
      <c r="P62" s="653">
        <v>3125</v>
      </c>
      <c r="Q62" s="654"/>
      <c r="R62" s="651">
        <v>19028</v>
      </c>
      <c r="S62" s="652"/>
      <c r="T62" s="652"/>
      <c r="U62" s="652"/>
      <c r="V62" s="653">
        <v>3502</v>
      </c>
      <c r="W62" s="654"/>
      <c r="X62" s="651">
        <v>21862</v>
      </c>
      <c r="Y62" s="652"/>
      <c r="Z62" s="652"/>
      <c r="AA62" s="652"/>
      <c r="AB62" s="653">
        <v>4124</v>
      </c>
      <c r="AC62" s="654"/>
      <c r="AD62" s="651">
        <v>23999</v>
      </c>
      <c r="AE62" s="652"/>
      <c r="AF62" s="652"/>
      <c r="AG62" s="652"/>
      <c r="AH62" s="653">
        <v>4156</v>
      </c>
      <c r="AI62" s="654"/>
      <c r="AJ62" s="802">
        <f t="shared" si="3"/>
        <v>9.7749519714573232</v>
      </c>
      <c r="AK62" s="803"/>
      <c r="AL62" s="796">
        <f t="shared" si="5"/>
        <v>0.77594568380213391</v>
      </c>
      <c r="AM62" s="797"/>
    </row>
    <row r="63" spans="1:39" ht="27" customHeight="1">
      <c r="A63" s="823"/>
      <c r="B63" s="725" t="s">
        <v>163</v>
      </c>
      <c r="C63" s="726"/>
      <c r="D63" s="726"/>
      <c r="E63" s="726"/>
      <c r="F63" s="651">
        <v>22232</v>
      </c>
      <c r="G63" s="652"/>
      <c r="H63" s="652"/>
      <c r="I63" s="652"/>
      <c r="J63" s="653">
        <v>5515</v>
      </c>
      <c r="K63" s="654"/>
      <c r="L63" s="651">
        <v>25373</v>
      </c>
      <c r="M63" s="652"/>
      <c r="N63" s="652"/>
      <c r="O63" s="652"/>
      <c r="P63" s="653">
        <v>5926</v>
      </c>
      <c r="Q63" s="654"/>
      <c r="R63" s="651">
        <v>29769</v>
      </c>
      <c r="S63" s="652"/>
      <c r="T63" s="652"/>
      <c r="U63" s="652"/>
      <c r="V63" s="653">
        <v>6614</v>
      </c>
      <c r="W63" s="654"/>
      <c r="X63" s="651">
        <v>35969</v>
      </c>
      <c r="Y63" s="652"/>
      <c r="Z63" s="652"/>
      <c r="AA63" s="652"/>
      <c r="AB63" s="653">
        <v>7483</v>
      </c>
      <c r="AC63" s="654"/>
      <c r="AD63" s="651">
        <v>43027</v>
      </c>
      <c r="AE63" s="652"/>
      <c r="AF63" s="652"/>
      <c r="AG63" s="652"/>
      <c r="AH63" s="653">
        <v>8761</v>
      </c>
      <c r="AI63" s="654"/>
      <c r="AJ63" s="802">
        <f t="shared" si="3"/>
        <v>19.622452667574855</v>
      </c>
      <c r="AK63" s="803"/>
      <c r="AL63" s="796">
        <f t="shared" si="5"/>
        <v>17.078711746625686</v>
      </c>
      <c r="AM63" s="797"/>
    </row>
    <row r="64" spans="1:39" ht="27" customHeight="1">
      <c r="A64" s="823"/>
      <c r="B64" s="725" t="s">
        <v>40</v>
      </c>
      <c r="C64" s="726"/>
      <c r="D64" s="726"/>
      <c r="E64" s="726"/>
      <c r="F64" s="651">
        <v>32415</v>
      </c>
      <c r="G64" s="652"/>
      <c r="H64" s="652"/>
      <c r="I64" s="652"/>
      <c r="J64" s="653">
        <v>2998</v>
      </c>
      <c r="K64" s="654"/>
      <c r="L64" s="651">
        <v>39592</v>
      </c>
      <c r="M64" s="652"/>
      <c r="N64" s="652"/>
      <c r="O64" s="652"/>
      <c r="P64" s="653">
        <v>3429</v>
      </c>
      <c r="Q64" s="654"/>
      <c r="R64" s="651">
        <v>51916</v>
      </c>
      <c r="S64" s="652"/>
      <c r="T64" s="652"/>
      <c r="U64" s="652"/>
      <c r="V64" s="653">
        <v>3818</v>
      </c>
      <c r="W64" s="654"/>
      <c r="X64" s="651">
        <v>65173</v>
      </c>
      <c r="Y64" s="652"/>
      <c r="Z64" s="652"/>
      <c r="AA64" s="652"/>
      <c r="AB64" s="653">
        <v>4266</v>
      </c>
      <c r="AC64" s="654"/>
      <c r="AD64" s="651">
        <v>79916</v>
      </c>
      <c r="AE64" s="652"/>
      <c r="AF64" s="652"/>
      <c r="AG64" s="652"/>
      <c r="AH64" s="653">
        <v>4456</v>
      </c>
      <c r="AI64" s="654"/>
      <c r="AJ64" s="802">
        <f t="shared" si="3"/>
        <v>22.6213309192457</v>
      </c>
      <c r="AK64" s="803"/>
      <c r="AL64" s="796">
        <f t="shared" si="5"/>
        <v>4.4538209095171126</v>
      </c>
      <c r="AM64" s="797"/>
    </row>
    <row r="65" spans="1:39" ht="27" customHeight="1">
      <c r="A65" s="823"/>
      <c r="B65" s="725" t="s">
        <v>48</v>
      </c>
      <c r="C65" s="726"/>
      <c r="D65" s="726"/>
      <c r="E65" s="726"/>
      <c r="F65" s="651">
        <v>47447</v>
      </c>
      <c r="G65" s="652"/>
      <c r="H65" s="652"/>
      <c r="I65" s="652"/>
      <c r="J65" s="653">
        <v>3726</v>
      </c>
      <c r="K65" s="654"/>
      <c r="L65" s="651">
        <v>53303</v>
      </c>
      <c r="M65" s="652"/>
      <c r="N65" s="652"/>
      <c r="O65" s="652"/>
      <c r="P65" s="653">
        <v>3003</v>
      </c>
      <c r="Q65" s="654"/>
      <c r="R65" s="651">
        <v>61916</v>
      </c>
      <c r="S65" s="652"/>
      <c r="T65" s="652"/>
      <c r="U65" s="652"/>
      <c r="V65" s="653">
        <v>3187</v>
      </c>
      <c r="W65" s="654"/>
      <c r="X65" s="651">
        <v>73005</v>
      </c>
      <c r="Y65" s="652"/>
      <c r="Z65" s="652"/>
      <c r="AA65" s="652"/>
      <c r="AB65" s="653">
        <v>3409</v>
      </c>
      <c r="AC65" s="654"/>
      <c r="AD65" s="651">
        <v>87213</v>
      </c>
      <c r="AE65" s="652"/>
      <c r="AF65" s="652"/>
      <c r="AG65" s="652"/>
      <c r="AH65" s="653">
        <v>4291</v>
      </c>
      <c r="AI65" s="654"/>
      <c r="AJ65" s="802">
        <f t="shared" si="3"/>
        <v>19.461680706800905</v>
      </c>
      <c r="AK65" s="803"/>
      <c r="AL65" s="796">
        <f t="shared" si="5"/>
        <v>25.872689938398359</v>
      </c>
      <c r="AM65" s="797"/>
    </row>
    <row r="66" spans="1:39" ht="27" customHeight="1">
      <c r="A66" s="823"/>
      <c r="B66" s="725" t="s">
        <v>223</v>
      </c>
      <c r="C66" s="726"/>
      <c r="D66" s="726"/>
      <c r="E66" s="726"/>
      <c r="F66" s="651">
        <v>14594</v>
      </c>
      <c r="G66" s="652"/>
      <c r="H66" s="652"/>
      <c r="I66" s="652"/>
      <c r="J66" s="908">
        <v>3051</v>
      </c>
      <c r="K66" s="909"/>
      <c r="L66" s="651">
        <v>16094</v>
      </c>
      <c r="M66" s="652"/>
      <c r="N66" s="652"/>
      <c r="O66" s="652"/>
      <c r="P66" s="908">
        <v>3236</v>
      </c>
      <c r="Q66" s="909"/>
      <c r="R66" s="651">
        <v>17012</v>
      </c>
      <c r="S66" s="652"/>
      <c r="T66" s="652"/>
      <c r="U66" s="652"/>
      <c r="V66" s="908">
        <v>3053</v>
      </c>
      <c r="W66" s="909"/>
      <c r="X66" s="651">
        <v>17914</v>
      </c>
      <c r="Y66" s="652"/>
      <c r="Z66" s="652"/>
      <c r="AA66" s="652"/>
      <c r="AB66" s="908">
        <v>3226</v>
      </c>
      <c r="AC66" s="909"/>
      <c r="AD66" s="651">
        <v>20406</v>
      </c>
      <c r="AE66" s="652"/>
      <c r="AF66" s="652"/>
      <c r="AG66" s="652"/>
      <c r="AH66" s="653">
        <v>3317</v>
      </c>
      <c r="AI66" s="654"/>
      <c r="AJ66" s="802">
        <f t="shared" si="3"/>
        <v>13.910907669978787</v>
      </c>
      <c r="AK66" s="803"/>
      <c r="AL66" s="796">
        <f t="shared" si="5"/>
        <v>2.820830750154991</v>
      </c>
      <c r="AM66" s="797"/>
    </row>
    <row r="67" spans="1:39" ht="27" customHeight="1">
      <c r="A67" s="823"/>
      <c r="B67" s="827" t="s">
        <v>61</v>
      </c>
      <c r="C67" s="828"/>
      <c r="D67" s="828"/>
      <c r="E67" s="829"/>
      <c r="F67" s="651">
        <v>26626</v>
      </c>
      <c r="G67" s="652"/>
      <c r="H67" s="652"/>
      <c r="I67" s="652"/>
      <c r="J67" s="708">
        <v>13199</v>
      </c>
      <c r="K67" s="709"/>
      <c r="L67" s="651">
        <v>31509</v>
      </c>
      <c r="M67" s="652"/>
      <c r="N67" s="652"/>
      <c r="O67" s="652"/>
      <c r="P67" s="708">
        <v>15227</v>
      </c>
      <c r="Q67" s="709"/>
      <c r="R67" s="651">
        <v>38406</v>
      </c>
      <c r="S67" s="652"/>
      <c r="T67" s="652"/>
      <c r="U67" s="652"/>
      <c r="V67" s="708">
        <v>19389</v>
      </c>
      <c r="W67" s="709"/>
      <c r="X67" s="651">
        <v>47460</v>
      </c>
      <c r="Y67" s="652"/>
      <c r="Z67" s="652"/>
      <c r="AA67" s="652"/>
      <c r="AB67" s="708">
        <v>24251</v>
      </c>
      <c r="AC67" s="709"/>
      <c r="AD67" s="651">
        <v>57832</v>
      </c>
      <c r="AE67" s="652"/>
      <c r="AF67" s="652"/>
      <c r="AG67" s="652"/>
      <c r="AH67" s="653">
        <v>29766</v>
      </c>
      <c r="AI67" s="654"/>
      <c r="AJ67" s="802">
        <f t="shared" si="3"/>
        <v>21.854193004635484</v>
      </c>
      <c r="AK67" s="803"/>
      <c r="AL67" s="796">
        <f t="shared" si="5"/>
        <v>22.741330254422497</v>
      </c>
      <c r="AM67" s="797"/>
    </row>
    <row r="68" spans="1:39" ht="27" customHeight="1" thickBot="1">
      <c r="A68" s="824"/>
      <c r="B68" s="798" t="s">
        <v>165</v>
      </c>
      <c r="C68" s="799"/>
      <c r="D68" s="799"/>
      <c r="E68" s="799"/>
      <c r="F68" s="678">
        <v>34583</v>
      </c>
      <c r="G68" s="679"/>
      <c r="H68" s="679"/>
      <c r="I68" s="679"/>
      <c r="J68" s="676">
        <v>10048</v>
      </c>
      <c r="K68" s="677"/>
      <c r="L68" s="678">
        <v>42101</v>
      </c>
      <c r="M68" s="679"/>
      <c r="N68" s="679"/>
      <c r="O68" s="679"/>
      <c r="P68" s="676">
        <v>13148</v>
      </c>
      <c r="Q68" s="677"/>
      <c r="R68" s="678">
        <v>53535</v>
      </c>
      <c r="S68" s="679"/>
      <c r="T68" s="679"/>
      <c r="U68" s="679"/>
      <c r="V68" s="676">
        <v>19475</v>
      </c>
      <c r="W68" s="677"/>
      <c r="X68" s="678">
        <v>64156</v>
      </c>
      <c r="Y68" s="679"/>
      <c r="Z68" s="679"/>
      <c r="AA68" s="679"/>
      <c r="AB68" s="676">
        <v>20509</v>
      </c>
      <c r="AC68" s="677"/>
      <c r="AD68" s="678">
        <v>72410</v>
      </c>
      <c r="AE68" s="679"/>
      <c r="AF68" s="679"/>
      <c r="AG68" s="679"/>
      <c r="AH68" s="676">
        <v>19716</v>
      </c>
      <c r="AI68" s="677"/>
      <c r="AJ68" s="804">
        <f t="shared" si="3"/>
        <v>12.86551530644055</v>
      </c>
      <c r="AK68" s="805"/>
      <c r="AL68" s="784">
        <f t="shared" si="5"/>
        <v>-3.8665951533473111</v>
      </c>
      <c r="AM68" s="785"/>
    </row>
    <row r="69" spans="1:39" ht="16.5" customHeight="1">
      <c r="A69" s="287"/>
      <c r="B69" s="314"/>
      <c r="C69" s="314"/>
      <c r="D69" s="314"/>
      <c r="E69" s="314"/>
      <c r="F69" s="315"/>
      <c r="G69" s="315"/>
      <c r="H69" s="315"/>
      <c r="I69" s="315"/>
      <c r="J69" s="316"/>
      <c r="K69" s="316"/>
      <c r="L69" s="315"/>
      <c r="M69" s="315"/>
      <c r="N69" s="315"/>
      <c r="O69" s="315"/>
      <c r="P69" s="316"/>
      <c r="Q69" s="316"/>
      <c r="R69" s="315"/>
      <c r="S69" s="315"/>
      <c r="T69" s="315"/>
      <c r="U69" s="315"/>
      <c r="V69" s="316"/>
      <c r="W69" s="316"/>
      <c r="X69" s="315"/>
      <c r="Y69" s="315"/>
      <c r="Z69" s="315"/>
      <c r="AA69" s="315"/>
      <c r="AB69" s="316"/>
      <c r="AC69" s="316"/>
      <c r="AD69" s="317"/>
      <c r="AE69" s="317"/>
      <c r="AF69" s="317"/>
      <c r="AG69" s="317"/>
      <c r="AH69" s="318"/>
      <c r="AI69" s="318"/>
      <c r="AJ69" s="319"/>
      <c r="AK69" s="319"/>
      <c r="AL69" s="320"/>
      <c r="AM69" s="320"/>
    </row>
    <row r="70" spans="1:39" ht="27" customHeight="1">
      <c r="A70" s="321" t="s">
        <v>196</v>
      </c>
      <c r="B70" s="584" t="s">
        <v>197</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5"/>
      <c r="AJ70" s="585"/>
      <c r="AK70" s="585"/>
      <c r="AL70" s="585"/>
      <c r="AM70" s="585"/>
    </row>
  </sheetData>
  <mergeCells count="749">
    <mergeCell ref="AL67:AM67"/>
    <mergeCell ref="B68:E68"/>
    <mergeCell ref="F68:I68"/>
    <mergeCell ref="J68:K68"/>
    <mergeCell ref="L68:O68"/>
    <mergeCell ref="P68:Q68"/>
    <mergeCell ref="R68:U68"/>
    <mergeCell ref="V68:W68"/>
    <mergeCell ref="X68:AA68"/>
    <mergeCell ref="AB68:AC68"/>
    <mergeCell ref="AD68:AG68"/>
    <mergeCell ref="AH68:AI68"/>
    <mergeCell ref="AJ68:AK68"/>
    <mergeCell ref="AL68:AM68"/>
    <mergeCell ref="B67:E67"/>
    <mergeCell ref="F67:I67"/>
    <mergeCell ref="J67:K67"/>
    <mergeCell ref="L67:O67"/>
    <mergeCell ref="P67:Q67"/>
    <mergeCell ref="R67:U67"/>
    <mergeCell ref="V67:W67"/>
    <mergeCell ref="X67:AA67"/>
    <mergeCell ref="AB67:AC67"/>
    <mergeCell ref="AD67:AG67"/>
    <mergeCell ref="AJ65:AK65"/>
    <mergeCell ref="AL65:AM65"/>
    <mergeCell ref="B66:E66"/>
    <mergeCell ref="F66:I66"/>
    <mergeCell ref="J66:K66"/>
    <mergeCell ref="L66:O66"/>
    <mergeCell ref="P66:Q66"/>
    <mergeCell ref="R66:U66"/>
    <mergeCell ref="V66:W66"/>
    <mergeCell ref="X66:AA66"/>
    <mergeCell ref="AB66:AC66"/>
    <mergeCell ref="AD66:AG66"/>
    <mergeCell ref="AH66:AI66"/>
    <mergeCell ref="AJ66:AK66"/>
    <mergeCell ref="AL66:AM66"/>
    <mergeCell ref="AH67:AI67"/>
    <mergeCell ref="AJ67:AK67"/>
    <mergeCell ref="AB63:AC63"/>
    <mergeCell ref="AD63:AG63"/>
    <mergeCell ref="AH63:AI63"/>
    <mergeCell ref="AJ63:AK63"/>
    <mergeCell ref="AL63:AM63"/>
    <mergeCell ref="B64:E64"/>
    <mergeCell ref="F64:I64"/>
    <mergeCell ref="J64:K64"/>
    <mergeCell ref="L64:O64"/>
    <mergeCell ref="P64:Q64"/>
    <mergeCell ref="R64:U64"/>
    <mergeCell ref="V64:W64"/>
    <mergeCell ref="X64:AA64"/>
    <mergeCell ref="AB64:AC64"/>
    <mergeCell ref="AD64:AG64"/>
    <mergeCell ref="AH64:AI64"/>
    <mergeCell ref="AJ64:AK64"/>
    <mergeCell ref="AL64:AM64"/>
    <mergeCell ref="X65:AA65"/>
    <mergeCell ref="AB65:AC65"/>
    <mergeCell ref="AD65:AG65"/>
    <mergeCell ref="AH65:AI65"/>
    <mergeCell ref="AB61:AC61"/>
    <mergeCell ref="AD61:AG61"/>
    <mergeCell ref="AH61:AI61"/>
    <mergeCell ref="AJ61:AK61"/>
    <mergeCell ref="AL61:AM61"/>
    <mergeCell ref="B62:E62"/>
    <mergeCell ref="F62:I62"/>
    <mergeCell ref="J62:K62"/>
    <mergeCell ref="L62:O62"/>
    <mergeCell ref="P62:Q62"/>
    <mergeCell ref="R62:U62"/>
    <mergeCell ref="V62:W62"/>
    <mergeCell ref="X62:AA62"/>
    <mergeCell ref="AB62:AC62"/>
    <mergeCell ref="AD62:AG62"/>
    <mergeCell ref="AH62:AI62"/>
    <mergeCell ref="AJ62:AK62"/>
    <mergeCell ref="AL62:AM62"/>
    <mergeCell ref="A61:A68"/>
    <mergeCell ref="B61:E61"/>
    <mergeCell ref="F61:I61"/>
    <mergeCell ref="J61:K61"/>
    <mergeCell ref="L61:O61"/>
    <mergeCell ref="P61:Q61"/>
    <mergeCell ref="R61:U61"/>
    <mergeCell ref="V61:W61"/>
    <mergeCell ref="X61:AA61"/>
    <mergeCell ref="B63:E63"/>
    <mergeCell ref="F63:I63"/>
    <mergeCell ref="J63:K63"/>
    <mergeCell ref="L63:O63"/>
    <mergeCell ref="P63:Q63"/>
    <mergeCell ref="R63:U63"/>
    <mergeCell ref="V63:W63"/>
    <mergeCell ref="X63:AA63"/>
    <mergeCell ref="B65:E65"/>
    <mergeCell ref="F65:I65"/>
    <mergeCell ref="J65:K65"/>
    <mergeCell ref="L65:O65"/>
    <mergeCell ref="P65:Q65"/>
    <mergeCell ref="R65:U65"/>
    <mergeCell ref="V65:W65"/>
    <mergeCell ref="A3:E4"/>
    <mergeCell ref="F3:I4"/>
    <mergeCell ref="J3:M4"/>
    <mergeCell ref="N3:Q4"/>
    <mergeCell ref="R3:Y3"/>
    <mergeCell ref="Z3:AC4"/>
    <mergeCell ref="R4:U4"/>
    <mergeCell ref="V4:Y4"/>
    <mergeCell ref="A1:AM1"/>
    <mergeCell ref="Z5:AC5"/>
    <mergeCell ref="A6:E6"/>
    <mergeCell ref="F6:I6"/>
    <mergeCell ref="J6:M6"/>
    <mergeCell ref="N6:Q6"/>
    <mergeCell ref="R6:U6"/>
    <mergeCell ref="V6:Y6"/>
    <mergeCell ref="Z6:AC6"/>
    <mergeCell ref="A5:E5"/>
    <mergeCell ref="F5:I5"/>
    <mergeCell ref="J5:M5"/>
    <mergeCell ref="N5:Q5"/>
    <mergeCell ref="R5:U5"/>
    <mergeCell ref="V5:Y5"/>
    <mergeCell ref="Z7:AC7"/>
    <mergeCell ref="A8:E8"/>
    <mergeCell ref="F8:I8"/>
    <mergeCell ref="J8:M8"/>
    <mergeCell ref="N8:Q8"/>
    <mergeCell ref="R8:U8"/>
    <mergeCell ref="V8:Y8"/>
    <mergeCell ref="Z8:AC8"/>
    <mergeCell ref="A7:E7"/>
    <mergeCell ref="F7:I7"/>
    <mergeCell ref="J7:M7"/>
    <mergeCell ref="N7:Q7"/>
    <mergeCell ref="R7:U7"/>
    <mergeCell ref="V7:Y7"/>
    <mergeCell ref="Z9:AC9"/>
    <mergeCell ref="A12:E13"/>
    <mergeCell ref="F12:I13"/>
    <mergeCell ref="L12:O13"/>
    <mergeCell ref="R12:U13"/>
    <mergeCell ref="X12:AA13"/>
    <mergeCell ref="A9:E9"/>
    <mergeCell ref="F9:I9"/>
    <mergeCell ref="J9:M9"/>
    <mergeCell ref="N9:Q9"/>
    <mergeCell ref="R9:U9"/>
    <mergeCell ref="V9:Y9"/>
    <mergeCell ref="AL13:AM13"/>
    <mergeCell ref="A14:E14"/>
    <mergeCell ref="F14:G14"/>
    <mergeCell ref="H14:I14"/>
    <mergeCell ref="J14:K14"/>
    <mergeCell ref="L14:M14"/>
    <mergeCell ref="N14:O14"/>
    <mergeCell ref="P14:Q14"/>
    <mergeCell ref="R14:S14"/>
    <mergeCell ref="T14:U14"/>
    <mergeCell ref="AD12:AG13"/>
    <mergeCell ref="AJ12:AK13"/>
    <mergeCell ref="J13:K13"/>
    <mergeCell ref="P13:Q13"/>
    <mergeCell ref="V13:W13"/>
    <mergeCell ref="AB13:AC13"/>
    <mergeCell ref="AH13:AI13"/>
    <mergeCell ref="AH14:AI14"/>
    <mergeCell ref="AJ14:AK14"/>
    <mergeCell ref="AL14:AM14"/>
    <mergeCell ref="Z14:AA14"/>
    <mergeCell ref="AB14:AC14"/>
    <mergeCell ref="AD14:AE14"/>
    <mergeCell ref="AF14:AG14"/>
    <mergeCell ref="H15:I15"/>
    <mergeCell ref="J15:K15"/>
    <mergeCell ref="L15:M15"/>
    <mergeCell ref="N15:O15"/>
    <mergeCell ref="V14:W14"/>
    <mergeCell ref="X14:Y14"/>
    <mergeCell ref="B17:E17"/>
    <mergeCell ref="F17:G17"/>
    <mergeCell ref="H17:I17"/>
    <mergeCell ref="J17:K17"/>
    <mergeCell ref="L17:M17"/>
    <mergeCell ref="N17:O17"/>
    <mergeCell ref="B16:E16"/>
    <mergeCell ref="F16:G16"/>
    <mergeCell ref="H16:I16"/>
    <mergeCell ref="J16:K16"/>
    <mergeCell ref="L16:M16"/>
    <mergeCell ref="N16:O16"/>
    <mergeCell ref="AB15:AC15"/>
    <mergeCell ref="AD15:AE15"/>
    <mergeCell ref="AF15:AG15"/>
    <mergeCell ref="AH15:AI15"/>
    <mergeCell ref="AJ15:AK15"/>
    <mergeCell ref="AL15:AM15"/>
    <mergeCell ref="P15:Q15"/>
    <mergeCell ref="R15:S15"/>
    <mergeCell ref="T15:U15"/>
    <mergeCell ref="V15:W15"/>
    <mergeCell ref="X15:Y15"/>
    <mergeCell ref="Z15:AA15"/>
    <mergeCell ref="AH16:AI16"/>
    <mergeCell ref="AJ16:AK16"/>
    <mergeCell ref="AL16:AM16"/>
    <mergeCell ref="P16:Q16"/>
    <mergeCell ref="R16:S16"/>
    <mergeCell ref="T16:U16"/>
    <mergeCell ref="V16:W16"/>
    <mergeCell ref="X16:Y16"/>
    <mergeCell ref="Z16:AA16"/>
    <mergeCell ref="AB16:AC16"/>
    <mergeCell ref="AD16:AE16"/>
    <mergeCell ref="AF16:AG16"/>
    <mergeCell ref="AB17:AC17"/>
    <mergeCell ref="AD17:AE17"/>
    <mergeCell ref="AF17:AG17"/>
    <mergeCell ref="AH17:AI17"/>
    <mergeCell ref="AJ17:AK17"/>
    <mergeCell ref="AL17:AM17"/>
    <mergeCell ref="P17:Q17"/>
    <mergeCell ref="R17:S17"/>
    <mergeCell ref="T17:U17"/>
    <mergeCell ref="V17:W17"/>
    <mergeCell ref="X17:Y17"/>
    <mergeCell ref="Z17:AA17"/>
    <mergeCell ref="AH18:AI18"/>
    <mergeCell ref="AJ18:AK18"/>
    <mergeCell ref="AL18:AM18"/>
    <mergeCell ref="P18:Q18"/>
    <mergeCell ref="R18:S18"/>
    <mergeCell ref="T18:U18"/>
    <mergeCell ref="V18:W18"/>
    <mergeCell ref="X18:Y18"/>
    <mergeCell ref="Z18:AA18"/>
    <mergeCell ref="J19:K19"/>
    <mergeCell ref="L19:M19"/>
    <mergeCell ref="N19:O19"/>
    <mergeCell ref="AB18:AC18"/>
    <mergeCell ref="AD18:AE18"/>
    <mergeCell ref="AF18:AG18"/>
    <mergeCell ref="B18:E18"/>
    <mergeCell ref="F18:G18"/>
    <mergeCell ref="H18:I18"/>
    <mergeCell ref="J18:K18"/>
    <mergeCell ref="L18:M18"/>
    <mergeCell ref="N18:O18"/>
    <mergeCell ref="AB19:AC19"/>
    <mergeCell ref="AD19:AE19"/>
    <mergeCell ref="AF19:AG19"/>
    <mergeCell ref="B19:E19"/>
    <mergeCell ref="F19:G19"/>
    <mergeCell ref="H19:I19"/>
    <mergeCell ref="AH19:AI19"/>
    <mergeCell ref="AJ19:AK19"/>
    <mergeCell ref="AL19:AM19"/>
    <mergeCell ref="P19:Q19"/>
    <mergeCell ref="R19:S19"/>
    <mergeCell ref="T19:U19"/>
    <mergeCell ref="V19:W19"/>
    <mergeCell ref="X19:Y19"/>
    <mergeCell ref="Z19:AA19"/>
    <mergeCell ref="AH20:AI20"/>
    <mergeCell ref="AJ20:AK20"/>
    <mergeCell ref="AL20:AM20"/>
    <mergeCell ref="P20:Q20"/>
    <mergeCell ref="R20:S20"/>
    <mergeCell ref="T20:U20"/>
    <mergeCell ref="V20:W20"/>
    <mergeCell ref="X20:Y20"/>
    <mergeCell ref="Z20:AA20"/>
    <mergeCell ref="B21:E21"/>
    <mergeCell ref="F21:G21"/>
    <mergeCell ref="H21:I21"/>
    <mergeCell ref="J21:K21"/>
    <mergeCell ref="L21:M21"/>
    <mergeCell ref="N21:O21"/>
    <mergeCell ref="AB20:AC20"/>
    <mergeCell ref="AD20:AE20"/>
    <mergeCell ref="AF20:AG20"/>
    <mergeCell ref="B20:E20"/>
    <mergeCell ref="F20:G20"/>
    <mergeCell ref="H20:I20"/>
    <mergeCell ref="J20:K20"/>
    <mergeCell ref="L20:M20"/>
    <mergeCell ref="N20:O20"/>
    <mergeCell ref="AB21:AC21"/>
    <mergeCell ref="AD21:AE21"/>
    <mergeCell ref="AF21:AG21"/>
    <mergeCell ref="AH21:AI21"/>
    <mergeCell ref="AJ21:AK21"/>
    <mergeCell ref="AL21:AM21"/>
    <mergeCell ref="P21:Q21"/>
    <mergeCell ref="R21:S21"/>
    <mergeCell ref="T21:U21"/>
    <mergeCell ref="V21:W21"/>
    <mergeCell ref="X21:Y21"/>
    <mergeCell ref="Z21:AA21"/>
    <mergeCell ref="AH22:AI22"/>
    <mergeCell ref="AJ22:AK22"/>
    <mergeCell ref="AL22:AM22"/>
    <mergeCell ref="P22:Q22"/>
    <mergeCell ref="R22:S22"/>
    <mergeCell ref="T22:U22"/>
    <mergeCell ref="V22:W22"/>
    <mergeCell ref="X22:Y22"/>
    <mergeCell ref="Z22:AA22"/>
    <mergeCell ref="A23:A27"/>
    <mergeCell ref="B23:E23"/>
    <mergeCell ref="F23:G23"/>
    <mergeCell ref="H23:I23"/>
    <mergeCell ref="J23:K23"/>
    <mergeCell ref="L23:M23"/>
    <mergeCell ref="AB22:AC22"/>
    <mergeCell ref="AD22:AE22"/>
    <mergeCell ref="AF22:AG22"/>
    <mergeCell ref="B22:E22"/>
    <mergeCell ref="F22:G22"/>
    <mergeCell ref="H22:I22"/>
    <mergeCell ref="J22:K22"/>
    <mergeCell ref="L22:M22"/>
    <mergeCell ref="N22:O22"/>
    <mergeCell ref="B26:E26"/>
    <mergeCell ref="F26:G26"/>
    <mergeCell ref="H26:I26"/>
    <mergeCell ref="J26:K26"/>
    <mergeCell ref="L26:M26"/>
    <mergeCell ref="AB25:AC25"/>
    <mergeCell ref="A15:A22"/>
    <mergeCell ref="B15:E15"/>
    <mergeCell ref="F15:G15"/>
    <mergeCell ref="AL23:AM23"/>
    <mergeCell ref="B24:E24"/>
    <mergeCell ref="F24:G24"/>
    <mergeCell ref="H24:I24"/>
    <mergeCell ref="J24:K24"/>
    <mergeCell ref="L24:M24"/>
    <mergeCell ref="N24:O24"/>
    <mergeCell ref="P24:Q24"/>
    <mergeCell ref="R24:S24"/>
    <mergeCell ref="T24:U24"/>
    <mergeCell ref="Z23:AA23"/>
    <mergeCell ref="AB23:AC23"/>
    <mergeCell ref="AD23:AE23"/>
    <mergeCell ref="AF23:AG23"/>
    <mergeCell ref="AH23:AI23"/>
    <mergeCell ref="AJ23:AK23"/>
    <mergeCell ref="N23:O23"/>
    <mergeCell ref="P23:Q23"/>
    <mergeCell ref="R23:S23"/>
    <mergeCell ref="T23:U23"/>
    <mergeCell ref="V23:W23"/>
    <mergeCell ref="X23:Y23"/>
    <mergeCell ref="AH24:AI24"/>
    <mergeCell ref="AJ24:AK24"/>
    <mergeCell ref="AL24:AM24"/>
    <mergeCell ref="B25:E25"/>
    <mergeCell ref="F25:G25"/>
    <mergeCell ref="H25:I25"/>
    <mergeCell ref="J25:K25"/>
    <mergeCell ref="L25:M25"/>
    <mergeCell ref="N25:O25"/>
    <mergeCell ref="P25:Q25"/>
    <mergeCell ref="V24:W24"/>
    <mergeCell ref="X24:Y24"/>
    <mergeCell ref="Z24:AA24"/>
    <mergeCell ref="AB24:AC24"/>
    <mergeCell ref="AD24:AE24"/>
    <mergeCell ref="AF24:AG24"/>
    <mergeCell ref="AD25:AE25"/>
    <mergeCell ref="AF25:AG25"/>
    <mergeCell ref="AH25:AI25"/>
    <mergeCell ref="AJ25:AK25"/>
    <mergeCell ref="AL25:AM25"/>
    <mergeCell ref="R25:S25"/>
    <mergeCell ref="T25:U25"/>
    <mergeCell ref="V25:W25"/>
    <mergeCell ref="X25:Y25"/>
    <mergeCell ref="Z25:AA25"/>
    <mergeCell ref="AL26:AM26"/>
    <mergeCell ref="B27:E27"/>
    <mergeCell ref="F27:G27"/>
    <mergeCell ref="H27:I27"/>
    <mergeCell ref="J27:K27"/>
    <mergeCell ref="L27:M27"/>
    <mergeCell ref="N27:O27"/>
    <mergeCell ref="P27:Q27"/>
    <mergeCell ref="R27:S27"/>
    <mergeCell ref="T27:U27"/>
    <mergeCell ref="Z26:AA26"/>
    <mergeCell ref="AB26:AC26"/>
    <mergeCell ref="AD26:AE26"/>
    <mergeCell ref="AF26:AG26"/>
    <mergeCell ref="AH26:AI26"/>
    <mergeCell ref="AJ26:AK26"/>
    <mergeCell ref="N26:O26"/>
    <mergeCell ref="P26:Q26"/>
    <mergeCell ref="R26:S26"/>
    <mergeCell ref="T26:U26"/>
    <mergeCell ref="V26:W26"/>
    <mergeCell ref="X26:Y26"/>
    <mergeCell ref="AH27:AI27"/>
    <mergeCell ref="AJ27:AK27"/>
    <mergeCell ref="AL27:AM27"/>
    <mergeCell ref="B29:AM29"/>
    <mergeCell ref="B30:AM30"/>
    <mergeCell ref="B31:AH31"/>
    <mergeCell ref="V27:W27"/>
    <mergeCell ref="X27:Y27"/>
    <mergeCell ref="Z27:AA27"/>
    <mergeCell ref="AB27:AC27"/>
    <mergeCell ref="AD27:AE27"/>
    <mergeCell ref="AF27:AG27"/>
    <mergeCell ref="AL35:AM35"/>
    <mergeCell ref="A36:E36"/>
    <mergeCell ref="F36:I36"/>
    <mergeCell ref="J36:K36"/>
    <mergeCell ref="L36:O36"/>
    <mergeCell ref="P36:Q36"/>
    <mergeCell ref="R36:U36"/>
    <mergeCell ref="V36:W36"/>
    <mergeCell ref="X36:AA36"/>
    <mergeCell ref="AB36:AC36"/>
    <mergeCell ref="AJ34:AK35"/>
    <mergeCell ref="J35:K35"/>
    <mergeCell ref="P35:Q35"/>
    <mergeCell ref="V35:W35"/>
    <mergeCell ref="AB35:AC35"/>
    <mergeCell ref="AH35:AI35"/>
    <mergeCell ref="A34:E35"/>
    <mergeCell ref="F34:I35"/>
    <mergeCell ref="L34:O35"/>
    <mergeCell ref="R34:U35"/>
    <mergeCell ref="X34:AA35"/>
    <mergeCell ref="AD34:AG35"/>
    <mergeCell ref="AD36:AG36"/>
    <mergeCell ref="AH36:AI36"/>
    <mergeCell ref="AJ36:AK36"/>
    <mergeCell ref="AL36:AM36"/>
    <mergeCell ref="A37:A49"/>
    <mergeCell ref="F37:I37"/>
    <mergeCell ref="J37:K37"/>
    <mergeCell ref="L37:O37"/>
    <mergeCell ref="P37:Q37"/>
    <mergeCell ref="R37:U37"/>
    <mergeCell ref="AL37:AM37"/>
    <mergeCell ref="C38:E38"/>
    <mergeCell ref="F38:I38"/>
    <mergeCell ref="J38:K38"/>
    <mergeCell ref="L38:O38"/>
    <mergeCell ref="P38:Q38"/>
    <mergeCell ref="R38:U38"/>
    <mergeCell ref="V38:W38"/>
    <mergeCell ref="X38:AA38"/>
    <mergeCell ref="AB38:AC38"/>
    <mergeCell ref="V37:W37"/>
    <mergeCell ref="X37:AA37"/>
    <mergeCell ref="AB37:AC37"/>
    <mergeCell ref="AD37:AG37"/>
    <mergeCell ref="AH37:AI37"/>
    <mergeCell ref="AJ37:AK37"/>
    <mergeCell ref="AD38:AG38"/>
    <mergeCell ref="AH38:AI38"/>
    <mergeCell ref="AJ38:AK38"/>
    <mergeCell ref="AL38:AM38"/>
    <mergeCell ref="C39:E39"/>
    <mergeCell ref="F39:I39"/>
    <mergeCell ref="J39:K39"/>
    <mergeCell ref="L39:O39"/>
    <mergeCell ref="P39:Q39"/>
    <mergeCell ref="R39:U39"/>
    <mergeCell ref="AL39:AM39"/>
    <mergeCell ref="V39:W39"/>
    <mergeCell ref="X39:AA39"/>
    <mergeCell ref="AB39:AC39"/>
    <mergeCell ref="AD39:AG39"/>
    <mergeCell ref="AH39:AI39"/>
    <mergeCell ref="AJ39:AK39"/>
    <mergeCell ref="AL40:AM40"/>
    <mergeCell ref="B41:E41"/>
    <mergeCell ref="F41:I41"/>
    <mergeCell ref="J41:K41"/>
    <mergeCell ref="L41:O41"/>
    <mergeCell ref="P41:Q41"/>
    <mergeCell ref="R41:U41"/>
    <mergeCell ref="AL41:AM41"/>
    <mergeCell ref="V41:W41"/>
    <mergeCell ref="X41:AA41"/>
    <mergeCell ref="AB41:AC41"/>
    <mergeCell ref="AD41:AG41"/>
    <mergeCell ref="AH41:AI41"/>
    <mergeCell ref="AJ41:AK41"/>
    <mergeCell ref="C40:E40"/>
    <mergeCell ref="F40:I40"/>
    <mergeCell ref="J40:K40"/>
    <mergeCell ref="L40:O40"/>
    <mergeCell ref="P40:Q40"/>
    <mergeCell ref="R40:U40"/>
    <mergeCell ref="V40:W40"/>
    <mergeCell ref="X40:AA40"/>
    <mergeCell ref="AB40:AC40"/>
    <mergeCell ref="L42:O42"/>
    <mergeCell ref="P42:Q42"/>
    <mergeCell ref="R42:U42"/>
    <mergeCell ref="V42:W42"/>
    <mergeCell ref="X42:AA42"/>
    <mergeCell ref="AB42:AC42"/>
    <mergeCell ref="AD40:AG40"/>
    <mergeCell ref="AH40:AI40"/>
    <mergeCell ref="AJ40:AK40"/>
    <mergeCell ref="R44:U44"/>
    <mergeCell ref="V44:W44"/>
    <mergeCell ref="X44:AA44"/>
    <mergeCell ref="AB44:AC44"/>
    <mergeCell ref="AD42:AG42"/>
    <mergeCell ref="AH42:AI42"/>
    <mergeCell ref="AJ42:AK42"/>
    <mergeCell ref="AL42:AM42"/>
    <mergeCell ref="B43:E43"/>
    <mergeCell ref="F43:I43"/>
    <mergeCell ref="J43:K43"/>
    <mergeCell ref="L43:O43"/>
    <mergeCell ref="P43:Q43"/>
    <mergeCell ref="R43:U43"/>
    <mergeCell ref="AL43:AM43"/>
    <mergeCell ref="V43:W43"/>
    <mergeCell ref="X43:AA43"/>
    <mergeCell ref="AB43:AC43"/>
    <mergeCell ref="AD43:AG43"/>
    <mergeCell ref="AH43:AI43"/>
    <mergeCell ref="AJ43:AK43"/>
    <mergeCell ref="B42:E42"/>
    <mergeCell ref="F42:I42"/>
    <mergeCell ref="J42:K42"/>
    <mergeCell ref="X46:AA46"/>
    <mergeCell ref="AB46:AC46"/>
    <mergeCell ref="AD44:AG44"/>
    <mergeCell ref="AH44:AI44"/>
    <mergeCell ref="AJ44:AK44"/>
    <mergeCell ref="AL44:AM44"/>
    <mergeCell ref="B45:E45"/>
    <mergeCell ref="F45:I45"/>
    <mergeCell ref="J45:K45"/>
    <mergeCell ref="L45:O45"/>
    <mergeCell ref="P45:Q45"/>
    <mergeCell ref="R45:U45"/>
    <mergeCell ref="AL45:AM45"/>
    <mergeCell ref="V45:W45"/>
    <mergeCell ref="X45:AA45"/>
    <mergeCell ref="AB45:AC45"/>
    <mergeCell ref="AD45:AG45"/>
    <mergeCell ref="AH45:AI45"/>
    <mergeCell ref="AJ45:AK45"/>
    <mergeCell ref="C44:E44"/>
    <mergeCell ref="F44:I44"/>
    <mergeCell ref="J44:K44"/>
    <mergeCell ref="L44:O44"/>
    <mergeCell ref="P44:Q44"/>
    <mergeCell ref="AD46:AG46"/>
    <mergeCell ref="AH46:AI46"/>
    <mergeCell ref="AJ46:AK46"/>
    <mergeCell ref="AL46:AM46"/>
    <mergeCell ref="C47:E47"/>
    <mergeCell ref="F47:I47"/>
    <mergeCell ref="J47:K47"/>
    <mergeCell ref="L47:O47"/>
    <mergeCell ref="P47:Q47"/>
    <mergeCell ref="R47:U47"/>
    <mergeCell ref="AL47:AM47"/>
    <mergeCell ref="V47:W47"/>
    <mergeCell ref="X47:AA47"/>
    <mergeCell ref="AB47:AC47"/>
    <mergeCell ref="AD47:AG47"/>
    <mergeCell ref="AH47:AI47"/>
    <mergeCell ref="AJ47:AK47"/>
    <mergeCell ref="C46:E46"/>
    <mergeCell ref="F46:I46"/>
    <mergeCell ref="J46:K46"/>
    <mergeCell ref="L46:O46"/>
    <mergeCell ref="P46:Q46"/>
    <mergeCell ref="R46:U46"/>
    <mergeCell ref="V46:W46"/>
    <mergeCell ref="AD48:AG48"/>
    <mergeCell ref="AH48:AI48"/>
    <mergeCell ref="AJ48:AK48"/>
    <mergeCell ref="AL48:AM48"/>
    <mergeCell ref="B49:E49"/>
    <mergeCell ref="F49:I49"/>
    <mergeCell ref="J49:K49"/>
    <mergeCell ref="L49:O49"/>
    <mergeCell ref="P49:Q49"/>
    <mergeCell ref="R49:U49"/>
    <mergeCell ref="C48:E48"/>
    <mergeCell ref="F48:I48"/>
    <mergeCell ref="J48:K48"/>
    <mergeCell ref="L48:O48"/>
    <mergeCell ref="P48:Q48"/>
    <mergeCell ref="R48:U48"/>
    <mergeCell ref="V48:W48"/>
    <mergeCell ref="X48:AA48"/>
    <mergeCell ref="AB48:AC48"/>
    <mergeCell ref="F51:I51"/>
    <mergeCell ref="J51:K51"/>
    <mergeCell ref="L51:O51"/>
    <mergeCell ref="P51:Q51"/>
    <mergeCell ref="R51:U51"/>
    <mergeCell ref="V51:W51"/>
    <mergeCell ref="AL49:AM49"/>
    <mergeCell ref="A50:A60"/>
    <mergeCell ref="F50:I50"/>
    <mergeCell ref="J50:K50"/>
    <mergeCell ref="L50:O50"/>
    <mergeCell ref="P50:Q50"/>
    <mergeCell ref="R50:U50"/>
    <mergeCell ref="V50:W50"/>
    <mergeCell ref="X50:AA50"/>
    <mergeCell ref="AB50:AC50"/>
    <mergeCell ref="V49:W49"/>
    <mergeCell ref="X49:AA49"/>
    <mergeCell ref="AB49:AC49"/>
    <mergeCell ref="AD49:AG49"/>
    <mergeCell ref="AH49:AI49"/>
    <mergeCell ref="AJ49:AK49"/>
    <mergeCell ref="X51:AA51"/>
    <mergeCell ref="AB51:AC51"/>
    <mergeCell ref="AD51:AG51"/>
    <mergeCell ref="AH51:AI51"/>
    <mergeCell ref="AJ51:AK51"/>
    <mergeCell ref="AL51:AM51"/>
    <mergeCell ref="AD50:AG50"/>
    <mergeCell ref="AH50:AI50"/>
    <mergeCell ref="AJ50:AK50"/>
    <mergeCell ref="AL50:AM50"/>
    <mergeCell ref="X52:AA52"/>
    <mergeCell ref="AB52:AC52"/>
    <mergeCell ref="AD52:AG52"/>
    <mergeCell ref="AH52:AI52"/>
    <mergeCell ref="AJ52:AK52"/>
    <mergeCell ref="AL52:AM52"/>
    <mergeCell ref="F52:I52"/>
    <mergeCell ref="J52:K52"/>
    <mergeCell ref="L52:O52"/>
    <mergeCell ref="P52:Q52"/>
    <mergeCell ref="R52:U52"/>
    <mergeCell ref="V52:W52"/>
    <mergeCell ref="X53:AA53"/>
    <mergeCell ref="AB53:AC53"/>
    <mergeCell ref="AD53:AG53"/>
    <mergeCell ref="AH53:AI53"/>
    <mergeCell ref="AJ53:AK53"/>
    <mergeCell ref="AL53:AM53"/>
    <mergeCell ref="F53:I53"/>
    <mergeCell ref="J53:K53"/>
    <mergeCell ref="L53:O53"/>
    <mergeCell ref="P53:Q53"/>
    <mergeCell ref="R53:U53"/>
    <mergeCell ref="V53:W53"/>
    <mergeCell ref="X54:AA54"/>
    <mergeCell ref="AB54:AC54"/>
    <mergeCell ref="AD54:AG54"/>
    <mergeCell ref="AH54:AI54"/>
    <mergeCell ref="AJ54:AK54"/>
    <mergeCell ref="AL54:AM54"/>
    <mergeCell ref="F54:I54"/>
    <mergeCell ref="J54:K54"/>
    <mergeCell ref="L54:O54"/>
    <mergeCell ref="P54:Q54"/>
    <mergeCell ref="R54:U54"/>
    <mergeCell ref="V54:W54"/>
    <mergeCell ref="X55:AA55"/>
    <mergeCell ref="AB55:AC55"/>
    <mergeCell ref="AD55:AG55"/>
    <mergeCell ref="AH55:AI55"/>
    <mergeCell ref="AJ55:AK55"/>
    <mergeCell ref="AL55:AM55"/>
    <mergeCell ref="F55:I55"/>
    <mergeCell ref="J55:K55"/>
    <mergeCell ref="L55:O55"/>
    <mergeCell ref="P55:Q55"/>
    <mergeCell ref="R55:U55"/>
    <mergeCell ref="V55:W55"/>
    <mergeCell ref="AH56:AI56"/>
    <mergeCell ref="AJ56:AK56"/>
    <mergeCell ref="AL56:AM56"/>
    <mergeCell ref="F56:I56"/>
    <mergeCell ref="J56:K56"/>
    <mergeCell ref="L56:O56"/>
    <mergeCell ref="P56:Q56"/>
    <mergeCell ref="R56:U56"/>
    <mergeCell ref="V56:W56"/>
    <mergeCell ref="B57:E57"/>
    <mergeCell ref="F57:I57"/>
    <mergeCell ref="J57:K57"/>
    <mergeCell ref="L57:O57"/>
    <mergeCell ref="P57:Q57"/>
    <mergeCell ref="R57:U57"/>
    <mergeCell ref="X56:AA56"/>
    <mergeCell ref="AB56:AC56"/>
    <mergeCell ref="AD56:AG56"/>
    <mergeCell ref="X59:AA59"/>
    <mergeCell ref="AL57:AM57"/>
    <mergeCell ref="F58:I58"/>
    <mergeCell ref="J58:K58"/>
    <mergeCell ref="L58:O58"/>
    <mergeCell ref="P58:Q58"/>
    <mergeCell ref="R58:U58"/>
    <mergeCell ref="V58:W58"/>
    <mergeCell ref="X58:AA58"/>
    <mergeCell ref="AB58:AC58"/>
    <mergeCell ref="AD58:AG58"/>
    <mergeCell ref="V57:W57"/>
    <mergeCell ref="X57:AA57"/>
    <mergeCell ref="AB57:AC57"/>
    <mergeCell ref="AD57:AG57"/>
    <mergeCell ref="AH57:AI57"/>
    <mergeCell ref="AJ57:AK57"/>
    <mergeCell ref="AH58:AI58"/>
    <mergeCell ref="AJ58:AK58"/>
    <mergeCell ref="AL58:AM58"/>
    <mergeCell ref="AL60:AM60"/>
    <mergeCell ref="B70:AM70"/>
    <mergeCell ref="V60:W60"/>
    <mergeCell ref="X60:AA60"/>
    <mergeCell ref="AB60:AC60"/>
    <mergeCell ref="AD60:AG60"/>
    <mergeCell ref="AH60:AI60"/>
    <mergeCell ref="AJ60:AK60"/>
    <mergeCell ref="AB59:AC59"/>
    <mergeCell ref="AD59:AG59"/>
    <mergeCell ref="AH59:AI59"/>
    <mergeCell ref="AJ59:AK59"/>
    <mergeCell ref="AL59:AM59"/>
    <mergeCell ref="F60:I60"/>
    <mergeCell ref="J60:K60"/>
    <mergeCell ref="L60:O60"/>
    <mergeCell ref="P60:Q60"/>
    <mergeCell ref="R60:U60"/>
    <mergeCell ref="F59:I59"/>
    <mergeCell ref="J59:K59"/>
    <mergeCell ref="L59:O59"/>
    <mergeCell ref="P59:Q59"/>
    <mergeCell ref="R59:U59"/>
    <mergeCell ref="V59:W59"/>
  </mergeCells>
  <phoneticPr fontId="8"/>
  <printOptions horizontalCentered="1"/>
  <pageMargins left="0.31496062992125984" right="0.31496062992125984" top="0.74803149606299213" bottom="0.35433070866141736" header="0" footer="0"/>
  <pageSetup paperSize="9" scale="60" fitToHeight="0" orientation="landscape" horizontalDpi="4294967294" r:id="rId1"/>
  <rowBreaks count="2" manualBreakCount="2">
    <brk id="31" max="38" man="1"/>
    <brk id="60"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別表一覧</vt:lpstr>
      <vt:lpstr>別表1</vt:lpstr>
      <vt:lpstr>別表2</vt:lpstr>
      <vt:lpstr>別表3</vt:lpstr>
      <vt:lpstr>別表4</vt:lpstr>
      <vt:lpstr>別表5</vt:lpstr>
      <vt:lpstr>（参考表）</vt:lpstr>
      <vt:lpstr>'（参考表）'!Print_Area</vt:lpstr>
      <vt:lpstr>別表1!Print_Area</vt:lpstr>
      <vt:lpstr>別表2!Print_Area</vt:lpstr>
      <vt:lpstr>別表3!Print_Area</vt:lpstr>
      <vt:lpstr>別表4!Print_Area</vt:lpstr>
      <vt:lpstr>別表5!Print_Area</vt:lpstr>
      <vt:lpstr>別表一覧!Print_Area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ハローワークシステム</cp:lastModifiedBy>
  <cp:lastPrinted>2018-01-17T09:08:20Z</cp:lastPrinted>
  <dcterms:created xsi:type="dcterms:W3CDTF">2014-11-21T01:51:53Z</dcterms:created>
  <dcterms:modified xsi:type="dcterms:W3CDTF">2018-01-24T23:27:07Z</dcterms:modified>
</cp:coreProperties>
</file>